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'DC45'!$A$1:$O$38</definedName>
    <definedName name="_xlnm.Print_Area" localSheetId="11">'DC6'!$A$1:$O$38</definedName>
    <definedName name="_xlnm.Print_Area" localSheetId="20">'DC7'!$A$1:$O$38</definedName>
    <definedName name="_xlnm.Print_Area" localSheetId="26">'DC8'!$A$1:$O$38</definedName>
    <definedName name="_xlnm.Print_Area" localSheetId="31">'DC9'!$A$1:$O$38</definedName>
    <definedName name="_xlnm.Print_Area" localSheetId="5">'NC061'!$A$1:$O$38</definedName>
    <definedName name="_xlnm.Print_Area" localSheetId="6">'NC062'!$A$1:$O$38</definedName>
    <definedName name="_xlnm.Print_Area" localSheetId="7">'NC064'!$A$1:$O$38</definedName>
    <definedName name="_xlnm.Print_Area" localSheetId="8">'NC065'!$A$1:$O$38</definedName>
    <definedName name="_xlnm.Print_Area" localSheetId="9">'NC066'!$A$1:$O$38</definedName>
    <definedName name="_xlnm.Print_Area" localSheetId="10">'NC067'!$A$1:$O$38</definedName>
    <definedName name="_xlnm.Print_Area" localSheetId="12">'NC071'!$A$1:$O$38</definedName>
    <definedName name="_xlnm.Print_Area" localSheetId="13">'NC072'!$A$1:$O$38</definedName>
    <definedName name="_xlnm.Print_Area" localSheetId="14">'NC073'!$A$1:$O$38</definedName>
    <definedName name="_xlnm.Print_Area" localSheetId="15">'NC074'!$A$1:$O$38</definedName>
    <definedName name="_xlnm.Print_Area" localSheetId="16">'NC075'!$A$1:$O$38</definedName>
    <definedName name="_xlnm.Print_Area" localSheetId="17">'NC076'!$A$1:$O$38</definedName>
    <definedName name="_xlnm.Print_Area" localSheetId="18">'NC077'!$A$1:$O$38</definedName>
    <definedName name="_xlnm.Print_Area" localSheetId="19">'NC078'!$A$1:$O$38</definedName>
    <definedName name="_xlnm.Print_Area" localSheetId="21">'NC082'!$A$1:$O$38</definedName>
    <definedName name="_xlnm.Print_Area" localSheetId="22">'NC084'!$A$1:$O$38</definedName>
    <definedName name="_xlnm.Print_Area" localSheetId="23">'NC085'!$A$1:$O$38</definedName>
    <definedName name="_xlnm.Print_Area" localSheetId="24">'NC086'!$A$1:$O$38</definedName>
    <definedName name="_xlnm.Print_Area" localSheetId="25">'NC087'!$A$1:$O$38</definedName>
    <definedName name="_xlnm.Print_Area" localSheetId="27">'NC091'!$A$1:$O$38</definedName>
    <definedName name="_xlnm.Print_Area" localSheetId="28">'NC092'!$A$1:$O$38</definedName>
    <definedName name="_xlnm.Print_Area" localSheetId="29">'NC093'!$A$1:$O$38</definedName>
    <definedName name="_xlnm.Print_Area" localSheetId="30">'NC094'!$A$1:$O$38</definedName>
    <definedName name="_xlnm.Print_Area" localSheetId="1">'NC451'!$A$1:$O$38</definedName>
    <definedName name="_xlnm.Print_Area" localSheetId="2">'NC452'!$A$1:$O$38</definedName>
    <definedName name="_xlnm.Print_Area" localSheetId="3">'NC453'!$A$1:$O$38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<sst xmlns="http://schemas.openxmlformats.org/spreadsheetml/2006/main" count="3072" uniqueCount="79">
  <si>
    <t/>
  </si>
  <si>
    <t/>
  </si>
  <si>
    <t>Northern Cape: Joe Morolong (NC451)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</si>
  <si>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</si>
  <si>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</si>
  <si>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</si>
  <si>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</si>
  <si>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</si>
  <si>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</si>
  <si>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</si>
  <si>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</si>
  <si>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</si>
  <si>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</si>
  <si>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</si>
  <si>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</si>
  <si>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</si>
  <si>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</si>
  <si>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</si>
  <si>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</si>
  <si>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</si>
  <si>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</si>
  <si>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</si>
  <si>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</si>
  <si>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</si>
  <si>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</si>
  <si>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</si>
  <si>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</si>
  <si>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</si>
  <si>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</si>
  <si>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</si>
  <si>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</si>
  <si>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</si>
  <si>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</si>
  <si>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</si>
  <si>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</si>
  <si>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</si>
  <si>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</si>
  <si>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</si>
  <si>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</si>
  <si>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</si>
  <si>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</si>
  <si>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</si>
  <si>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</si>
  <si>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</si>
  <si>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</si>
  <si>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</si>
  <si>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Northern Cape: Ga-Segonyana (NC452)</t>
  </si>
  <si>
    <t>Northern Cape: Gamagara (NC453)</t>
  </si>
  <si>
    <t>Northern Cape: John Taolo Gaetsewe (DC45)</t>
  </si>
  <si>
    <t>Northern Cape: Richtersveld (NC061)</t>
  </si>
  <si>
    <t>Northern Cape: Nama Khoi (NC062)</t>
  </si>
  <si>
    <t>Northern Cape: Kamiesberg (NC064)</t>
  </si>
  <si>
    <t>Northern Cape: Hantam (NC065)</t>
  </si>
  <si>
    <t>Northern Cape: Karoo Hoogland (NC066)</t>
  </si>
  <si>
    <t>Northern Cape: Khai-Ma (NC067)</t>
  </si>
  <si>
    <t>Northern Cape: Namakwa (DC6)</t>
  </si>
  <si>
    <t>Northern Cape: Ubuntu (NC071)</t>
  </si>
  <si>
    <t>Northern Cape: Umsobomvu (NC072)</t>
  </si>
  <si>
    <t>Northern Cape: Emthanjeni (NC073)</t>
  </si>
  <si>
    <t>Northern Cape: Kareeberg (NC074)</t>
  </si>
  <si>
    <t>Northern Cape: Renosterberg (NC075)</t>
  </si>
  <si>
    <t>Northern Cape: Thembelihle (NC076)</t>
  </si>
  <si>
    <t>Northern Cape: Siyathemba (NC077)</t>
  </si>
  <si>
    <t>Northern Cape: Siyancuma (NC078)</t>
  </si>
  <si>
    <t>Northern Cape: Pixley Ka Seme (NC) (DC7)</t>
  </si>
  <si>
    <t>Northern Cape: !Kai! Garib (NC082)</t>
  </si>
  <si>
    <t>Northern Cape: !Kheis (NC084)</t>
  </si>
  <si>
    <t>Northern Cape: Tsantsabane (NC085)</t>
  </si>
  <si>
    <t>Northern Cape: Kgatelopele (NC086)</t>
  </si>
  <si>
    <t>Northern Cape: Dawid Kruiper (NC087)</t>
  </si>
  <si>
    <t>Northern Cape: Z F Mgcawu (DC8)</t>
  </si>
  <si>
    <t>Northern Cape: Sol Plaatje (NC091)</t>
  </si>
  <si>
    <t>Northern Cape: Dikgatlong (NC092)</t>
  </si>
  <si>
    <t>Northern Cape: Magareng (NC093)</t>
  </si>
  <si>
    <t>Northern Cape: Phokwane (NC094)</t>
  </si>
  <si>
    <t>Northern Cape: Frances Baard (DC9)</t>
  </si>
  <si>
    <t>2020/21 Medium term estimates</t>
  </si>
  <si>
    <t>2021/22 Draft Medium term estimates</t>
  </si>
  <si>
    <t>CONSOLIDATION FOR NORTHERN CAPE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</si>
</sst>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76</v>
      </c>
      <c r="D6" s="9" t="s">
        <v>77</v>
      </c>
      <c r="E6" s="10" t="s">
        <v>4</v>
      </c>
      <c r="F6" s="11" t="s">
        <v>76</v>
      </c>
      <c r="G6" s="12" t="s">
        <v>77</v>
      </c>
      <c r="H6" s="13" t="s">
        <v>4</v>
      </c>
      <c r="I6" s="14" t="s">
        <v>77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1464599546</v>
      </c>
      <c r="D8" s="63">
        <v>1452264042</v>
      </c>
      <c r="E8" s="64">
        <f>$D8-$C8</f>
        <v>-12335504</v>
      </c>
      <c r="F8" s="62">
        <v>1544762562</v>
      </c>
      <c r="G8" s="63">
        <v>1526428117</v>
      </c>
      <c r="H8" s="64">
        <f>$G8-$F8</f>
        <v>-18334445</v>
      </c>
      <c r="I8" s="64">
        <v>1622251106</v>
      </c>
      <c r="J8" s="29">
        <f>IF(($C8=0),0,(($E8/$C8)*100))</f>
        <v>-0.8422441501972171</v>
      </c>
      <c r="K8" s="30">
        <f>IF(($F8=0),0,(($H8/$F8)*100))</f>
        <v>-1.186877870490494</v>
      </c>
      <c r="L8" s="83">
        <v>115937038</v>
      </c>
      <c r="M8" s="84">
        <v>-24179166</v>
      </c>
      <c r="N8" s="31">
        <f>IF(($L8=0),0,(($E8/$L8)*100))</f>
        <v>-10.63983021543124</v>
      </c>
      <c r="O8" s="30">
        <f>IF(($M8=0),0,(($H8/$M8)*100))</f>
        <v>75.82744996250076</v>
      </c>
      <c r="P8" s="5"/>
      <c r="Q8" s="32"/>
    </row>
    <row r="9" spans="1:17" ht="12.75">
      <c r="A9" s="2" t="s">
        <v>16</v>
      </c>
      <c r="B9" s="28" t="s">
        <v>19</v>
      </c>
      <c r="C9" s="62">
        <v>3737359257</v>
      </c>
      <c r="D9" s="63">
        <v>3803831885</v>
      </c>
      <c r="E9" s="64">
        <f>$D9-$C9</f>
        <v>66472628</v>
      </c>
      <c r="F9" s="62">
        <v>3948102089</v>
      </c>
      <c r="G9" s="63">
        <v>4018591431</v>
      </c>
      <c r="H9" s="64">
        <f>$G9-$F9</f>
        <v>70489342</v>
      </c>
      <c r="I9" s="64">
        <v>4314522304</v>
      </c>
      <c r="J9" s="29">
        <f>IF(($C9=0),0,(($E9/$C9)*100))</f>
        <v>1.7785988295210873</v>
      </c>
      <c r="K9" s="30">
        <f>IF(($F9=0),0,(($H9/$F9)*100))</f>
        <v>1.785398158684746</v>
      </c>
      <c r="L9" s="83">
        <v>115937038</v>
      </c>
      <c r="M9" s="84">
        <v>-24179166</v>
      </c>
      <c r="N9" s="31">
        <f>IF(($L9=0),0,(($E9/$L9)*100))</f>
        <v>57.335109768803996</v>
      </c>
      <c r="O9" s="30">
        <f>IF(($M9=0),0,(($H9/$M9)*100))</f>
        <v>-291.52925291137007</v>
      </c>
      <c r="P9" s="5"/>
      <c r="Q9" s="32"/>
    </row>
    <row r="10" spans="1:17" ht="12.75">
      <c r="A10" s="2" t="s">
        <v>16</v>
      </c>
      <c r="B10" s="28" t="s">
        <v>20</v>
      </c>
      <c r="C10" s="62">
        <v>3153563664</v>
      </c>
      <c r="D10" s="63">
        <v>3215363578</v>
      </c>
      <c r="E10" s="64">
        <f aca="true" t="shared" si="0" ref="E10:E33">$D10-$C10</f>
        <v>61799914</v>
      </c>
      <c r="F10" s="62">
        <v>3333606898</v>
      </c>
      <c r="G10" s="63">
        <v>3257272835</v>
      </c>
      <c r="H10" s="64">
        <f aca="true" t="shared" si="1" ref="H10:H33">$G10-$F10</f>
        <v>-76334063</v>
      </c>
      <c r="I10" s="64">
        <v>3278762097</v>
      </c>
      <c r="J10" s="29">
        <f aca="true" t="shared" si="2" ref="J10:J33">IF(($C10=0),0,(($E10/$C10)*100))</f>
        <v>1.959684997182286</v>
      </c>
      <c r="K10" s="30">
        <f aca="true" t="shared" si="3" ref="K10:K33">IF(($F10=0),0,(($H10/$F10)*100))</f>
        <v>-2.289833964700417</v>
      </c>
      <c r="L10" s="83">
        <v>115937038</v>
      </c>
      <c r="M10" s="84">
        <v>-24179166</v>
      </c>
      <c r="N10" s="31">
        <f aca="true" t="shared" si="4" ref="N10:N33">IF(($L10=0),0,(($E10/$L10)*100))</f>
        <v>53.30472044662724</v>
      </c>
      <c r="O10" s="30">
        <f aca="true" t="shared" si="5" ref="O10:O33">IF(($M10=0),0,(($H10/$M10)*100))</f>
        <v>315.7018029488693</v>
      </c>
      <c r="P10" s="5"/>
      <c r="Q10" s="32"/>
    </row>
    <row r="11" spans="1:17" ht="16.5">
      <c r="A11" s="6" t="s">
        <v>16</v>
      </c>
      <c r="B11" s="33" t="s">
        <v>21</v>
      </c>
      <c r="C11" s="65">
        <v>8355522467</v>
      </c>
      <c r="D11" s="66">
        <v>8471459505</v>
      </c>
      <c r="E11" s="67">
        <f t="shared" si="0"/>
        <v>115937038</v>
      </c>
      <c r="F11" s="65">
        <v>8826471549</v>
      </c>
      <c r="G11" s="66">
        <v>8802292383</v>
      </c>
      <c r="H11" s="67">
        <f t="shared" si="1"/>
        <v>-24179166</v>
      </c>
      <c r="I11" s="67">
        <v>9215535507</v>
      </c>
      <c r="J11" s="34">
        <f t="shared" si="2"/>
        <v>1.3875498325555518</v>
      </c>
      <c r="K11" s="35">
        <f t="shared" si="3"/>
        <v>-0.27393920510330527</v>
      </c>
      <c r="L11" s="85">
        <v>115937038</v>
      </c>
      <c r="M11" s="86">
        <v>-24179166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3117226637</v>
      </c>
      <c r="D13" s="63">
        <v>3105821570</v>
      </c>
      <c r="E13" s="64">
        <f t="shared" si="0"/>
        <v>-11405067</v>
      </c>
      <c r="F13" s="62">
        <v>3268120502</v>
      </c>
      <c r="G13" s="63">
        <v>3254960080</v>
      </c>
      <c r="H13" s="64">
        <f t="shared" si="1"/>
        <v>-13160422</v>
      </c>
      <c r="I13" s="64">
        <v>3399559357</v>
      </c>
      <c r="J13" s="29">
        <f t="shared" si="2"/>
        <v>-0.36587224248077665</v>
      </c>
      <c r="K13" s="30">
        <f t="shared" si="3"/>
        <v>-0.40269084300735497</v>
      </c>
      <c r="L13" s="83">
        <v>259863014</v>
      </c>
      <c r="M13" s="84">
        <v>268749272</v>
      </c>
      <c r="N13" s="31">
        <f t="shared" si="4"/>
        <v>-4.388876594804677</v>
      </c>
      <c r="O13" s="30">
        <f t="shared" si="5"/>
        <v>-4.896914474246464</v>
      </c>
      <c r="P13" s="5"/>
      <c r="Q13" s="32"/>
    </row>
    <row r="14" spans="1:17" ht="12.75">
      <c r="A14" s="2" t="s">
        <v>16</v>
      </c>
      <c r="B14" s="28" t="s">
        <v>24</v>
      </c>
      <c r="C14" s="62">
        <v>669340181</v>
      </c>
      <c r="D14" s="63">
        <v>695406674</v>
      </c>
      <c r="E14" s="64">
        <f t="shared" si="0"/>
        <v>26066493</v>
      </c>
      <c r="F14" s="62">
        <v>696096605</v>
      </c>
      <c r="G14" s="63">
        <v>777378960</v>
      </c>
      <c r="H14" s="64">
        <f t="shared" si="1"/>
        <v>81282355</v>
      </c>
      <c r="I14" s="64">
        <v>796742484</v>
      </c>
      <c r="J14" s="29">
        <f t="shared" si="2"/>
        <v>3.8943565230248742</v>
      </c>
      <c r="K14" s="30">
        <f t="shared" si="3"/>
        <v>11.676878527514152</v>
      </c>
      <c r="L14" s="83">
        <v>259863014</v>
      </c>
      <c r="M14" s="84">
        <v>268749272</v>
      </c>
      <c r="N14" s="31">
        <f t="shared" si="4"/>
        <v>10.030859181830316</v>
      </c>
      <c r="O14" s="30">
        <f t="shared" si="5"/>
        <v>30.244679137214558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259863014</v>
      </c>
      <c r="M15" s="84">
        <v>268749272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1721128915</v>
      </c>
      <c r="D16" s="63">
        <v>1832517203</v>
      </c>
      <c r="E16" s="64">
        <f t="shared" si="0"/>
        <v>111388288</v>
      </c>
      <c r="F16" s="62">
        <v>1817486823</v>
      </c>
      <c r="G16" s="63">
        <v>1966336017</v>
      </c>
      <c r="H16" s="64">
        <f t="shared" si="1"/>
        <v>148849194</v>
      </c>
      <c r="I16" s="64">
        <v>2113388141</v>
      </c>
      <c r="J16" s="29">
        <f t="shared" si="2"/>
        <v>6.471815506045345</v>
      </c>
      <c r="K16" s="30">
        <f t="shared" si="3"/>
        <v>8.189836213189427</v>
      </c>
      <c r="L16" s="83">
        <v>259863014</v>
      </c>
      <c r="M16" s="84">
        <v>268749272</v>
      </c>
      <c r="N16" s="31">
        <f t="shared" si="4"/>
        <v>42.86423307627764</v>
      </c>
      <c r="O16" s="30">
        <f t="shared" si="5"/>
        <v>55.38589663602884</v>
      </c>
      <c r="P16" s="5"/>
      <c r="Q16" s="32"/>
    </row>
    <row r="17" spans="1:17" ht="12.75">
      <c r="A17" s="2" t="s">
        <v>16</v>
      </c>
      <c r="B17" s="28" t="s">
        <v>26</v>
      </c>
      <c r="C17" s="62">
        <v>2928965377</v>
      </c>
      <c r="D17" s="63">
        <v>3062778677</v>
      </c>
      <c r="E17" s="64">
        <f t="shared" si="0"/>
        <v>133813300</v>
      </c>
      <c r="F17" s="62">
        <v>3070366221</v>
      </c>
      <c r="G17" s="63">
        <v>3122144366</v>
      </c>
      <c r="H17" s="64">
        <f t="shared" si="1"/>
        <v>51778145</v>
      </c>
      <c r="I17" s="64">
        <v>3223337690</v>
      </c>
      <c r="J17" s="41">
        <f t="shared" si="2"/>
        <v>4.568620068054837</v>
      </c>
      <c r="K17" s="30">
        <f t="shared" si="3"/>
        <v>1.686383358631928</v>
      </c>
      <c r="L17" s="87">
        <v>259863014</v>
      </c>
      <c r="M17" s="84">
        <v>268749272</v>
      </c>
      <c r="N17" s="31">
        <f t="shared" si="4"/>
        <v>51.49378433669671</v>
      </c>
      <c r="O17" s="30">
        <f t="shared" si="5"/>
        <v>19.266338701003065</v>
      </c>
      <c r="P17" s="5"/>
      <c r="Q17" s="32"/>
    </row>
    <row r="18" spans="1:17" ht="16.5">
      <c r="A18" s="2" t="s">
        <v>16</v>
      </c>
      <c r="B18" s="33" t="s">
        <v>27</v>
      </c>
      <c r="C18" s="65">
        <v>8436661110</v>
      </c>
      <c r="D18" s="66">
        <v>8696524124</v>
      </c>
      <c r="E18" s="67">
        <f t="shared" si="0"/>
        <v>259863014</v>
      </c>
      <c r="F18" s="65">
        <v>8852070151</v>
      </c>
      <c r="G18" s="66">
        <v>9120819423</v>
      </c>
      <c r="H18" s="67">
        <f t="shared" si="1"/>
        <v>268749272</v>
      </c>
      <c r="I18" s="67">
        <v>9533027672</v>
      </c>
      <c r="J18" s="42">
        <f t="shared" si="2"/>
        <v>3.0801641859477273</v>
      </c>
      <c r="K18" s="35">
        <f t="shared" si="3"/>
        <v>3.03600476968249</v>
      </c>
      <c r="L18" s="88">
        <v>259863014</v>
      </c>
      <c r="M18" s="86">
        <v>268749272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-81138643</v>
      </c>
      <c r="D19" s="72">
        <v>-225064619</v>
      </c>
      <c r="E19" s="73">
        <f t="shared" si="0"/>
        <v>-143925976</v>
      </c>
      <c r="F19" s="74">
        <v>-25598602</v>
      </c>
      <c r="G19" s="75">
        <v>-318527040</v>
      </c>
      <c r="H19" s="76">
        <f t="shared" si="1"/>
        <v>-292928438</v>
      </c>
      <c r="I19" s="76">
        <v>-317492165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9</v>
      </c>
      <c r="D22" s="63">
        <v>15159620</v>
      </c>
      <c r="E22" s="64">
        <f t="shared" si="0"/>
        <v>15159611</v>
      </c>
      <c r="F22" s="62">
        <v>9</v>
      </c>
      <c r="G22" s="63">
        <v>15911197</v>
      </c>
      <c r="H22" s="64">
        <f t="shared" si="1"/>
        <v>15911188</v>
      </c>
      <c r="I22" s="64">
        <v>5965869</v>
      </c>
      <c r="J22" s="29">
        <f t="shared" si="2"/>
        <v>168440122.22222224</v>
      </c>
      <c r="K22" s="30">
        <f t="shared" si="3"/>
        <v>176790977.77777776</v>
      </c>
      <c r="L22" s="83">
        <v>324631854</v>
      </c>
      <c r="M22" s="84">
        <v>148649473</v>
      </c>
      <c r="N22" s="31">
        <f t="shared" si="4"/>
        <v>4.669785424076099</v>
      </c>
      <c r="O22" s="30">
        <f t="shared" si="5"/>
        <v>10.703830749537874</v>
      </c>
      <c r="P22" s="5"/>
      <c r="Q22" s="32"/>
    </row>
    <row r="23" spans="1:17" ht="12.75">
      <c r="A23" s="6" t="s">
        <v>16</v>
      </c>
      <c r="B23" s="28" t="s">
        <v>31</v>
      </c>
      <c r="C23" s="62">
        <v>124369998</v>
      </c>
      <c r="D23" s="63">
        <v>165003937</v>
      </c>
      <c r="E23" s="64">
        <f t="shared" si="0"/>
        <v>40633939</v>
      </c>
      <c r="F23" s="62">
        <v>69673713</v>
      </c>
      <c r="G23" s="63">
        <v>86173983</v>
      </c>
      <c r="H23" s="64">
        <f t="shared" si="1"/>
        <v>16500270</v>
      </c>
      <c r="I23" s="64">
        <v>83583941</v>
      </c>
      <c r="J23" s="29">
        <f t="shared" si="2"/>
        <v>32.671817683875815</v>
      </c>
      <c r="K23" s="30">
        <f t="shared" si="3"/>
        <v>23.682202784283938</v>
      </c>
      <c r="L23" s="83">
        <v>324631854</v>
      </c>
      <c r="M23" s="84">
        <v>148649473</v>
      </c>
      <c r="N23" s="31">
        <f t="shared" si="4"/>
        <v>12.516929099631732</v>
      </c>
      <c r="O23" s="30">
        <f t="shared" si="5"/>
        <v>11.100120079134085</v>
      </c>
      <c r="P23" s="5"/>
      <c r="Q23" s="32"/>
    </row>
    <row r="24" spans="1:17" ht="12.75">
      <c r="A24" s="6" t="s">
        <v>16</v>
      </c>
      <c r="B24" s="28" t="s">
        <v>32</v>
      </c>
      <c r="C24" s="62">
        <v>916723210</v>
      </c>
      <c r="D24" s="63">
        <v>1185561514</v>
      </c>
      <c r="E24" s="64">
        <f t="shared" si="0"/>
        <v>268838304</v>
      </c>
      <c r="F24" s="62">
        <v>1069032543</v>
      </c>
      <c r="G24" s="63">
        <v>1185270558</v>
      </c>
      <c r="H24" s="64">
        <f t="shared" si="1"/>
        <v>116238015</v>
      </c>
      <c r="I24" s="64">
        <v>1200066788</v>
      </c>
      <c r="J24" s="29">
        <f t="shared" si="2"/>
        <v>29.326006047125176</v>
      </c>
      <c r="K24" s="30">
        <f t="shared" si="3"/>
        <v>10.873197056640024</v>
      </c>
      <c r="L24" s="83">
        <v>324631854</v>
      </c>
      <c r="M24" s="84">
        <v>148649473</v>
      </c>
      <c r="N24" s="31">
        <f t="shared" si="4"/>
        <v>82.81328547629217</v>
      </c>
      <c r="O24" s="30">
        <f t="shared" si="5"/>
        <v>78.19604917132804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324631854</v>
      </c>
      <c r="M25" s="84">
        <v>148649473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1041093217</v>
      </c>
      <c r="D26" s="66">
        <v>1365725071</v>
      </c>
      <c r="E26" s="67">
        <f t="shared" si="0"/>
        <v>324631854</v>
      </c>
      <c r="F26" s="65">
        <v>1138706265</v>
      </c>
      <c r="G26" s="66">
        <v>1287355738</v>
      </c>
      <c r="H26" s="67">
        <f t="shared" si="1"/>
        <v>148649473</v>
      </c>
      <c r="I26" s="67">
        <v>1289616598</v>
      </c>
      <c r="J26" s="42">
        <f t="shared" si="2"/>
        <v>31.18182394228393</v>
      </c>
      <c r="K26" s="35">
        <f t="shared" si="3"/>
        <v>13.054242131529856</v>
      </c>
      <c r="L26" s="88">
        <v>324631854</v>
      </c>
      <c r="M26" s="86">
        <v>148649473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330474733</v>
      </c>
      <c r="D28" s="63">
        <v>507052444</v>
      </c>
      <c r="E28" s="64">
        <f t="shared" si="0"/>
        <v>176577711</v>
      </c>
      <c r="F28" s="62">
        <v>404005200</v>
      </c>
      <c r="G28" s="63">
        <v>545762508</v>
      </c>
      <c r="H28" s="64">
        <f t="shared" si="1"/>
        <v>141757308</v>
      </c>
      <c r="I28" s="64">
        <v>574499604</v>
      </c>
      <c r="J28" s="29">
        <f t="shared" si="2"/>
        <v>53.43153148110721</v>
      </c>
      <c r="K28" s="30">
        <f t="shared" si="3"/>
        <v>35.08799094665118</v>
      </c>
      <c r="L28" s="83">
        <v>217427851</v>
      </c>
      <c r="M28" s="84">
        <v>-25423535</v>
      </c>
      <c r="N28" s="31">
        <f t="shared" si="4"/>
        <v>81.21209412128164</v>
      </c>
      <c r="O28" s="30">
        <f t="shared" si="5"/>
        <v>-557.5829954410352</v>
      </c>
      <c r="P28" s="5"/>
      <c r="Q28" s="32"/>
    </row>
    <row r="29" spans="1:17" ht="12.75">
      <c r="A29" s="6" t="s">
        <v>16</v>
      </c>
      <c r="B29" s="28" t="s">
        <v>36</v>
      </c>
      <c r="C29" s="62">
        <v>231260122</v>
      </c>
      <c r="D29" s="63">
        <v>220963193</v>
      </c>
      <c r="E29" s="64">
        <f t="shared" si="0"/>
        <v>-10296929</v>
      </c>
      <c r="F29" s="62">
        <v>186383226</v>
      </c>
      <c r="G29" s="63">
        <v>199063540</v>
      </c>
      <c r="H29" s="64">
        <f t="shared" si="1"/>
        <v>12680314</v>
      </c>
      <c r="I29" s="64">
        <v>177329772</v>
      </c>
      <c r="J29" s="29">
        <f t="shared" si="2"/>
        <v>-4.452531163154882</v>
      </c>
      <c r="K29" s="30">
        <f t="shared" si="3"/>
        <v>6.803355791255592</v>
      </c>
      <c r="L29" s="83">
        <v>217427851</v>
      </c>
      <c r="M29" s="84">
        <v>-25423535</v>
      </c>
      <c r="N29" s="31">
        <f t="shared" si="4"/>
        <v>-4.735791184359358</v>
      </c>
      <c r="O29" s="30">
        <f t="shared" si="5"/>
        <v>-49.87628195685612</v>
      </c>
      <c r="P29" s="5"/>
      <c r="Q29" s="32"/>
    </row>
    <row r="30" spans="1:17" ht="12.75">
      <c r="A30" s="6" t="s">
        <v>16</v>
      </c>
      <c r="B30" s="28" t="s">
        <v>37</v>
      </c>
      <c r="C30" s="62">
        <v>31800</v>
      </c>
      <c r="D30" s="63">
        <v>60000</v>
      </c>
      <c r="E30" s="64">
        <f t="shared" si="0"/>
        <v>28200</v>
      </c>
      <c r="F30" s="62">
        <v>33708</v>
      </c>
      <c r="G30" s="63">
        <v>1</v>
      </c>
      <c r="H30" s="64">
        <f t="shared" si="1"/>
        <v>-33707</v>
      </c>
      <c r="I30" s="64">
        <v>0</v>
      </c>
      <c r="J30" s="29">
        <f t="shared" si="2"/>
        <v>88.67924528301887</v>
      </c>
      <c r="K30" s="30">
        <f t="shared" si="3"/>
        <v>-99.99703334519995</v>
      </c>
      <c r="L30" s="83">
        <v>217427851</v>
      </c>
      <c r="M30" s="84">
        <v>-25423535</v>
      </c>
      <c r="N30" s="31">
        <f t="shared" si="4"/>
        <v>0.01296981958396857</v>
      </c>
      <c r="O30" s="30">
        <f t="shared" si="5"/>
        <v>0.1325818773825119</v>
      </c>
      <c r="P30" s="5"/>
      <c r="Q30" s="32"/>
    </row>
    <row r="31" spans="1:17" ht="12.75">
      <c r="A31" s="6" t="s">
        <v>16</v>
      </c>
      <c r="B31" s="28" t="s">
        <v>38</v>
      </c>
      <c r="C31" s="62">
        <v>202588894</v>
      </c>
      <c r="D31" s="63">
        <v>174387295</v>
      </c>
      <c r="E31" s="64">
        <f t="shared" si="0"/>
        <v>-28201599</v>
      </c>
      <c r="F31" s="62">
        <v>259938193</v>
      </c>
      <c r="G31" s="63">
        <v>156715493</v>
      </c>
      <c r="H31" s="64">
        <f t="shared" si="1"/>
        <v>-103222700</v>
      </c>
      <c r="I31" s="64">
        <v>175070747</v>
      </c>
      <c r="J31" s="29">
        <f t="shared" si="2"/>
        <v>-13.920604650716934</v>
      </c>
      <c r="K31" s="30">
        <f t="shared" si="3"/>
        <v>-39.71047840591859</v>
      </c>
      <c r="L31" s="83">
        <v>217427851</v>
      </c>
      <c r="M31" s="84">
        <v>-25423535</v>
      </c>
      <c r="N31" s="31">
        <f t="shared" si="4"/>
        <v>-12.970555000334341</v>
      </c>
      <c r="O31" s="30">
        <f t="shared" si="5"/>
        <v>406.0123818343908</v>
      </c>
      <c r="P31" s="5"/>
      <c r="Q31" s="32"/>
    </row>
    <row r="32" spans="1:17" ht="12.75">
      <c r="A32" s="6" t="s">
        <v>16</v>
      </c>
      <c r="B32" s="28" t="s">
        <v>39</v>
      </c>
      <c r="C32" s="62">
        <v>384541674</v>
      </c>
      <c r="D32" s="63">
        <v>463862142</v>
      </c>
      <c r="E32" s="64">
        <f t="shared" si="0"/>
        <v>79320468</v>
      </c>
      <c r="F32" s="62">
        <v>462418948</v>
      </c>
      <c r="G32" s="63">
        <v>385814198</v>
      </c>
      <c r="H32" s="64">
        <f t="shared" si="1"/>
        <v>-76604750</v>
      </c>
      <c r="I32" s="64">
        <v>362716479</v>
      </c>
      <c r="J32" s="29">
        <f t="shared" si="2"/>
        <v>20.627274847719107</v>
      </c>
      <c r="K32" s="30">
        <f t="shared" si="3"/>
        <v>-16.56609235657878</v>
      </c>
      <c r="L32" s="83">
        <v>217427851</v>
      </c>
      <c r="M32" s="84">
        <v>-25423535</v>
      </c>
      <c r="N32" s="31">
        <f t="shared" si="4"/>
        <v>36.48128224382809</v>
      </c>
      <c r="O32" s="30">
        <f t="shared" si="5"/>
        <v>301.314313686118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1148897223</v>
      </c>
      <c r="D33" s="81">
        <v>1366325074</v>
      </c>
      <c r="E33" s="82">
        <f t="shared" si="0"/>
        <v>217427851</v>
      </c>
      <c r="F33" s="80">
        <v>1312779275</v>
      </c>
      <c r="G33" s="81">
        <v>1287355740</v>
      </c>
      <c r="H33" s="82">
        <f t="shared" si="1"/>
        <v>-25423535</v>
      </c>
      <c r="I33" s="82">
        <v>1289616602</v>
      </c>
      <c r="J33" s="57">
        <f t="shared" si="2"/>
        <v>18.924917446684436</v>
      </c>
      <c r="K33" s="58">
        <f t="shared" si="3"/>
        <v>-1.936619162425458</v>
      </c>
      <c r="L33" s="95">
        <v>217427851</v>
      </c>
      <c r="M33" s="96">
        <v>-25423535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7891099</v>
      </c>
      <c r="D8" s="63">
        <v>7824283</v>
      </c>
      <c r="E8" s="64">
        <f>$D8-$C8</f>
        <v>-66816</v>
      </c>
      <c r="F8" s="62">
        <v>8253999</v>
      </c>
      <c r="G8" s="63">
        <v>8129429</v>
      </c>
      <c r="H8" s="64">
        <f>$G8-$F8</f>
        <v>-124570</v>
      </c>
      <c r="I8" s="64">
        <v>8470867</v>
      </c>
      <c r="J8" s="29">
        <f>IF(($C8=0),0,(($E8/$C8)*100))</f>
        <v>-0.8467261657723468</v>
      </c>
      <c r="K8" s="30">
        <f>IF(($F8=0),0,(($H8/$F8)*100))</f>
        <v>-1.5092078397392585</v>
      </c>
      <c r="L8" s="83">
        <v>-1155591</v>
      </c>
      <c r="M8" s="84">
        <v>-1347948</v>
      </c>
      <c r="N8" s="31">
        <f>IF(($L8=0),0,(($E8/$L8)*100))</f>
        <v>5.781976495144043</v>
      </c>
      <c r="O8" s="30">
        <f>IF(($M8=0),0,(($H8/$M8)*100))</f>
        <v>9.241454418122954</v>
      </c>
      <c r="P8" s="5"/>
      <c r="Q8" s="32"/>
    </row>
    <row r="9" spans="1:17" ht="12.75">
      <c r="A9" s="2" t="s">
        <v>16</v>
      </c>
      <c r="B9" s="28" t="s">
        <v>19</v>
      </c>
      <c r="C9" s="62">
        <v>22543100</v>
      </c>
      <c r="D9" s="63">
        <v>22808003</v>
      </c>
      <c r="E9" s="64">
        <f>$D9-$C9</f>
        <v>264903</v>
      </c>
      <c r="F9" s="62">
        <v>23581300</v>
      </c>
      <c r="G9" s="63">
        <v>23697517</v>
      </c>
      <c r="H9" s="64">
        <f>$G9-$F9</f>
        <v>116217</v>
      </c>
      <c r="I9" s="64">
        <v>24692812</v>
      </c>
      <c r="J9" s="29">
        <f>IF(($C9=0),0,(($E9/$C9)*100))</f>
        <v>1.1750957055595725</v>
      </c>
      <c r="K9" s="30">
        <f>IF(($F9=0),0,(($H9/$F9)*100))</f>
        <v>0.492835424679725</v>
      </c>
      <c r="L9" s="83">
        <v>-1155591</v>
      </c>
      <c r="M9" s="84">
        <v>-1347948</v>
      </c>
      <c r="N9" s="31">
        <f>IF(($L9=0),0,(($E9/$L9)*100))</f>
        <v>-22.923594939732137</v>
      </c>
      <c r="O9" s="30">
        <f>IF(($M9=0),0,(($H9/$M9)*100))</f>
        <v>-8.621771759741474</v>
      </c>
      <c r="P9" s="5"/>
      <c r="Q9" s="32"/>
    </row>
    <row r="10" spans="1:17" ht="12.75">
      <c r="A10" s="2" t="s">
        <v>16</v>
      </c>
      <c r="B10" s="28" t="s">
        <v>20</v>
      </c>
      <c r="C10" s="62">
        <v>35546405</v>
      </c>
      <c r="D10" s="63">
        <v>34192727</v>
      </c>
      <c r="E10" s="64">
        <f aca="true" t="shared" si="0" ref="E10:E33">$D10-$C10</f>
        <v>-1353678</v>
      </c>
      <c r="F10" s="62">
        <v>37222405</v>
      </c>
      <c r="G10" s="63">
        <v>35882810</v>
      </c>
      <c r="H10" s="64">
        <f aca="true" t="shared" si="1" ref="H10:H33">$G10-$F10</f>
        <v>-1339595</v>
      </c>
      <c r="I10" s="64">
        <v>36327540</v>
      </c>
      <c r="J10" s="29">
        <f aca="true" t="shared" si="2" ref="J10:J33">IF(($C10=0),0,(($E10/$C10)*100))</f>
        <v>-3.8081994508305415</v>
      </c>
      <c r="K10" s="30">
        <f aca="true" t="shared" si="3" ref="K10:K33">IF(($F10=0),0,(($H10/$F10)*100))</f>
        <v>-3.598894268116206</v>
      </c>
      <c r="L10" s="83">
        <v>-1155591</v>
      </c>
      <c r="M10" s="84">
        <v>-1347948</v>
      </c>
      <c r="N10" s="31">
        <f aca="true" t="shared" si="4" ref="N10:N33">IF(($L10=0),0,(($E10/$L10)*100))</f>
        <v>117.1416184445881</v>
      </c>
      <c r="O10" s="30">
        <f aca="true" t="shared" si="5" ref="O10:O33">IF(($M10=0),0,(($H10/$M10)*100))</f>
        <v>99.38031734161852</v>
      </c>
      <c r="P10" s="5"/>
      <c r="Q10" s="32"/>
    </row>
    <row r="11" spans="1:17" ht="16.5">
      <c r="A11" s="6" t="s">
        <v>16</v>
      </c>
      <c r="B11" s="33" t="s">
        <v>21</v>
      </c>
      <c r="C11" s="65">
        <v>65980604</v>
      </c>
      <c r="D11" s="66">
        <v>64825013</v>
      </c>
      <c r="E11" s="67">
        <f t="shared" si="0"/>
        <v>-1155591</v>
      </c>
      <c r="F11" s="65">
        <v>69057704</v>
      </c>
      <c r="G11" s="66">
        <v>67709756</v>
      </c>
      <c r="H11" s="67">
        <f t="shared" si="1"/>
        <v>-1347948</v>
      </c>
      <c r="I11" s="67">
        <v>69491219</v>
      </c>
      <c r="J11" s="34">
        <f t="shared" si="2"/>
        <v>-1.7514101568394254</v>
      </c>
      <c r="K11" s="35">
        <f t="shared" si="3"/>
        <v>-1.9519154589906436</v>
      </c>
      <c r="L11" s="85">
        <v>-1155591</v>
      </c>
      <c r="M11" s="86">
        <v>-1347948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28562523</v>
      </c>
      <c r="D13" s="63">
        <v>28375067</v>
      </c>
      <c r="E13" s="64">
        <f t="shared" si="0"/>
        <v>-187456</v>
      </c>
      <c r="F13" s="62">
        <v>30353920</v>
      </c>
      <c r="G13" s="63">
        <v>30099250</v>
      </c>
      <c r="H13" s="64">
        <f t="shared" si="1"/>
        <v>-254670</v>
      </c>
      <c r="I13" s="64">
        <v>31357109</v>
      </c>
      <c r="J13" s="29">
        <f t="shared" si="2"/>
        <v>-0.6563005656047962</v>
      </c>
      <c r="K13" s="30">
        <f t="shared" si="3"/>
        <v>-0.8390020135784768</v>
      </c>
      <c r="L13" s="83">
        <v>180325</v>
      </c>
      <c r="M13" s="84">
        <v>2174680</v>
      </c>
      <c r="N13" s="31">
        <f t="shared" si="4"/>
        <v>-103.95452654928602</v>
      </c>
      <c r="O13" s="30">
        <f t="shared" si="5"/>
        <v>-11.7106884691081</v>
      </c>
      <c r="P13" s="5"/>
      <c r="Q13" s="32"/>
    </row>
    <row r="14" spans="1:17" ht="12.75">
      <c r="A14" s="2" t="s">
        <v>16</v>
      </c>
      <c r="B14" s="28" t="s">
        <v>24</v>
      </c>
      <c r="C14" s="62">
        <v>4072200</v>
      </c>
      <c r="D14" s="63">
        <v>3935601</v>
      </c>
      <c r="E14" s="64">
        <f t="shared" si="0"/>
        <v>-136599</v>
      </c>
      <c r="F14" s="62">
        <v>4265100</v>
      </c>
      <c r="G14" s="63">
        <v>4712900</v>
      </c>
      <c r="H14" s="64">
        <f t="shared" si="1"/>
        <v>447800</v>
      </c>
      <c r="I14" s="64">
        <v>4757482</v>
      </c>
      <c r="J14" s="29">
        <f t="shared" si="2"/>
        <v>-3.354427582142331</v>
      </c>
      <c r="K14" s="30">
        <f t="shared" si="3"/>
        <v>10.499167663126304</v>
      </c>
      <c r="L14" s="83">
        <v>180325</v>
      </c>
      <c r="M14" s="84">
        <v>2174680</v>
      </c>
      <c r="N14" s="31">
        <f t="shared" si="4"/>
        <v>-75.75155968390406</v>
      </c>
      <c r="O14" s="30">
        <f t="shared" si="5"/>
        <v>20.59153530634392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180325</v>
      </c>
      <c r="M15" s="84">
        <v>2174680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11298000</v>
      </c>
      <c r="D16" s="63">
        <v>10811015</v>
      </c>
      <c r="E16" s="64">
        <f t="shared" si="0"/>
        <v>-486985</v>
      </c>
      <c r="F16" s="62">
        <v>11817000</v>
      </c>
      <c r="G16" s="63">
        <v>11912135</v>
      </c>
      <c r="H16" s="64">
        <f t="shared" si="1"/>
        <v>95135</v>
      </c>
      <c r="I16" s="64">
        <v>12412445</v>
      </c>
      <c r="J16" s="29">
        <f t="shared" si="2"/>
        <v>-4.310364666312622</v>
      </c>
      <c r="K16" s="30">
        <f t="shared" si="3"/>
        <v>0.8050689684353052</v>
      </c>
      <c r="L16" s="83">
        <v>180325</v>
      </c>
      <c r="M16" s="84">
        <v>2174680</v>
      </c>
      <c r="N16" s="31">
        <f t="shared" si="4"/>
        <v>-270.0596145847775</v>
      </c>
      <c r="O16" s="30">
        <f t="shared" si="5"/>
        <v>4.374666617617304</v>
      </c>
      <c r="P16" s="5"/>
      <c r="Q16" s="32"/>
    </row>
    <row r="17" spans="1:17" ht="12.75">
      <c r="A17" s="2" t="s">
        <v>16</v>
      </c>
      <c r="B17" s="28" t="s">
        <v>26</v>
      </c>
      <c r="C17" s="62">
        <v>28703154</v>
      </c>
      <c r="D17" s="63">
        <v>29694519</v>
      </c>
      <c r="E17" s="64">
        <f t="shared" si="0"/>
        <v>991365</v>
      </c>
      <c r="F17" s="62">
        <v>29593979</v>
      </c>
      <c r="G17" s="63">
        <v>31480394</v>
      </c>
      <c r="H17" s="64">
        <f t="shared" si="1"/>
        <v>1886415</v>
      </c>
      <c r="I17" s="64">
        <v>32844863</v>
      </c>
      <c r="J17" s="41">
        <f t="shared" si="2"/>
        <v>3.453853886579851</v>
      </c>
      <c r="K17" s="30">
        <f t="shared" si="3"/>
        <v>6.374320262915642</v>
      </c>
      <c r="L17" s="87">
        <v>180325</v>
      </c>
      <c r="M17" s="84">
        <v>2174680</v>
      </c>
      <c r="N17" s="31">
        <f t="shared" si="4"/>
        <v>549.7657008179676</v>
      </c>
      <c r="O17" s="30">
        <f t="shared" si="5"/>
        <v>86.74448654514687</v>
      </c>
      <c r="P17" s="5"/>
      <c r="Q17" s="32"/>
    </row>
    <row r="18" spans="1:17" ht="16.5">
      <c r="A18" s="2" t="s">
        <v>16</v>
      </c>
      <c r="B18" s="33" t="s">
        <v>27</v>
      </c>
      <c r="C18" s="65">
        <v>72635877</v>
      </c>
      <c r="D18" s="66">
        <v>72816202</v>
      </c>
      <c r="E18" s="67">
        <f t="shared" si="0"/>
        <v>180325</v>
      </c>
      <c r="F18" s="65">
        <v>76029999</v>
      </c>
      <c r="G18" s="66">
        <v>78204679</v>
      </c>
      <c r="H18" s="67">
        <f t="shared" si="1"/>
        <v>2174680</v>
      </c>
      <c r="I18" s="67">
        <v>81371899</v>
      </c>
      <c r="J18" s="42">
        <f t="shared" si="2"/>
        <v>0.24825885973676617</v>
      </c>
      <c r="K18" s="35">
        <f t="shared" si="3"/>
        <v>2.860292027624517</v>
      </c>
      <c r="L18" s="88">
        <v>180325</v>
      </c>
      <c r="M18" s="86">
        <v>2174680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-6655273</v>
      </c>
      <c r="D19" s="72">
        <v>-7991189</v>
      </c>
      <c r="E19" s="73">
        <f t="shared" si="0"/>
        <v>-1335916</v>
      </c>
      <c r="F19" s="74">
        <v>-6972295</v>
      </c>
      <c r="G19" s="75">
        <v>-10494923</v>
      </c>
      <c r="H19" s="76">
        <f t="shared" si="1"/>
        <v>-3522628</v>
      </c>
      <c r="I19" s="76">
        <v>-11880680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9994000</v>
      </c>
      <c r="M22" s="84">
        <v>2000004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70001</v>
      </c>
      <c r="E23" s="64">
        <f t="shared" si="0"/>
        <v>70001</v>
      </c>
      <c r="F23" s="62">
        <v>0</v>
      </c>
      <c r="G23" s="63">
        <v>4</v>
      </c>
      <c r="H23" s="64">
        <f t="shared" si="1"/>
        <v>4</v>
      </c>
      <c r="I23" s="64">
        <v>4</v>
      </c>
      <c r="J23" s="29">
        <f t="shared" si="2"/>
        <v>0</v>
      </c>
      <c r="K23" s="30">
        <f t="shared" si="3"/>
        <v>0</v>
      </c>
      <c r="L23" s="83">
        <v>9994000</v>
      </c>
      <c r="M23" s="84">
        <v>2000004</v>
      </c>
      <c r="N23" s="31">
        <f t="shared" si="4"/>
        <v>0.7004302581548929</v>
      </c>
      <c r="O23" s="30">
        <f t="shared" si="5"/>
        <v>0.00019999960000080001</v>
      </c>
      <c r="P23" s="5"/>
      <c r="Q23" s="32"/>
    </row>
    <row r="24" spans="1:17" ht="12.75">
      <c r="A24" s="6" t="s">
        <v>16</v>
      </c>
      <c r="B24" s="28" t="s">
        <v>32</v>
      </c>
      <c r="C24" s="62">
        <v>8352001</v>
      </c>
      <c r="D24" s="63">
        <v>18276000</v>
      </c>
      <c r="E24" s="64">
        <f t="shared" si="0"/>
        <v>9923999</v>
      </c>
      <c r="F24" s="62">
        <v>8562002</v>
      </c>
      <c r="G24" s="63">
        <v>10562002</v>
      </c>
      <c r="H24" s="64">
        <f t="shared" si="1"/>
        <v>2000000</v>
      </c>
      <c r="I24" s="64">
        <v>10734002</v>
      </c>
      <c r="J24" s="29">
        <f t="shared" si="2"/>
        <v>118.82181288053006</v>
      </c>
      <c r="K24" s="30">
        <f t="shared" si="3"/>
        <v>23.35902280798346</v>
      </c>
      <c r="L24" s="83">
        <v>9994000</v>
      </c>
      <c r="M24" s="84">
        <v>2000004</v>
      </c>
      <c r="N24" s="31">
        <f t="shared" si="4"/>
        <v>99.2995697418451</v>
      </c>
      <c r="O24" s="30">
        <f t="shared" si="5"/>
        <v>99.9998000004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9994000</v>
      </c>
      <c r="M25" s="84">
        <v>2000004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8352001</v>
      </c>
      <c r="D26" s="66">
        <v>18346001</v>
      </c>
      <c r="E26" s="67">
        <f t="shared" si="0"/>
        <v>9994000</v>
      </c>
      <c r="F26" s="65">
        <v>8562002</v>
      </c>
      <c r="G26" s="66">
        <v>10562006</v>
      </c>
      <c r="H26" s="67">
        <f t="shared" si="1"/>
        <v>2000004</v>
      </c>
      <c r="I26" s="67">
        <v>10734006</v>
      </c>
      <c r="J26" s="42">
        <f t="shared" si="2"/>
        <v>119.65994735872279</v>
      </c>
      <c r="K26" s="35">
        <f t="shared" si="3"/>
        <v>23.359069526029074</v>
      </c>
      <c r="L26" s="88">
        <v>9994000</v>
      </c>
      <c r="M26" s="86">
        <v>2000004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</v>
      </c>
      <c r="D28" s="63">
        <v>17941000</v>
      </c>
      <c r="E28" s="64">
        <f t="shared" si="0"/>
        <v>17940999</v>
      </c>
      <c r="F28" s="62">
        <v>2</v>
      </c>
      <c r="G28" s="63">
        <v>8562001</v>
      </c>
      <c r="H28" s="64">
        <f t="shared" si="1"/>
        <v>8561999</v>
      </c>
      <c r="I28" s="64">
        <v>8734001</v>
      </c>
      <c r="J28" s="29">
        <f t="shared" si="2"/>
        <v>1794099900</v>
      </c>
      <c r="K28" s="30">
        <f t="shared" si="3"/>
        <v>428099950</v>
      </c>
      <c r="L28" s="83">
        <v>9994000</v>
      </c>
      <c r="M28" s="84">
        <v>2000004</v>
      </c>
      <c r="N28" s="31">
        <f t="shared" si="4"/>
        <v>179.5177006203722</v>
      </c>
      <c r="O28" s="30">
        <f t="shared" si="5"/>
        <v>428.0990938018124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2000000</v>
      </c>
      <c r="H29" s="64">
        <f t="shared" si="1"/>
        <v>2000000</v>
      </c>
      <c r="I29" s="64">
        <v>2000000</v>
      </c>
      <c r="J29" s="29">
        <f t="shared" si="2"/>
        <v>0</v>
      </c>
      <c r="K29" s="30">
        <f t="shared" si="3"/>
        <v>0</v>
      </c>
      <c r="L29" s="83">
        <v>9994000</v>
      </c>
      <c r="M29" s="84">
        <v>2000004</v>
      </c>
      <c r="N29" s="31">
        <f t="shared" si="4"/>
        <v>0</v>
      </c>
      <c r="O29" s="30">
        <f t="shared" si="5"/>
        <v>99.9998000004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9994000</v>
      </c>
      <c r="M30" s="84">
        <v>2000004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8352000</v>
      </c>
      <c r="D31" s="63">
        <v>335000</v>
      </c>
      <c r="E31" s="64">
        <f t="shared" si="0"/>
        <v>-8017000</v>
      </c>
      <c r="F31" s="62">
        <v>8562000</v>
      </c>
      <c r="G31" s="63">
        <v>1</v>
      </c>
      <c r="H31" s="64">
        <f t="shared" si="1"/>
        <v>-8561999</v>
      </c>
      <c r="I31" s="64">
        <v>1</v>
      </c>
      <c r="J31" s="29">
        <f t="shared" si="2"/>
        <v>-95.9889846743295</v>
      </c>
      <c r="K31" s="30">
        <f t="shared" si="3"/>
        <v>-99.99998832048587</v>
      </c>
      <c r="L31" s="83">
        <v>9994000</v>
      </c>
      <c r="M31" s="84">
        <v>2000004</v>
      </c>
      <c r="N31" s="31">
        <f t="shared" si="4"/>
        <v>-80.21813087852712</v>
      </c>
      <c r="O31" s="30">
        <f t="shared" si="5"/>
        <v>-428.0990938018124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70001</v>
      </c>
      <c r="E32" s="64">
        <f t="shared" si="0"/>
        <v>70001</v>
      </c>
      <c r="F32" s="62">
        <v>0</v>
      </c>
      <c r="G32" s="63">
        <v>4</v>
      </c>
      <c r="H32" s="64">
        <f t="shared" si="1"/>
        <v>4</v>
      </c>
      <c r="I32" s="64">
        <v>4</v>
      </c>
      <c r="J32" s="29">
        <f t="shared" si="2"/>
        <v>0</v>
      </c>
      <c r="K32" s="30">
        <f t="shared" si="3"/>
        <v>0</v>
      </c>
      <c r="L32" s="83">
        <v>9994000</v>
      </c>
      <c r="M32" s="84">
        <v>2000004</v>
      </c>
      <c r="N32" s="31">
        <f t="shared" si="4"/>
        <v>0.7004302581548929</v>
      </c>
      <c r="O32" s="30">
        <f t="shared" si="5"/>
        <v>0.00019999960000080001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8352001</v>
      </c>
      <c r="D33" s="81">
        <v>18346001</v>
      </c>
      <c r="E33" s="82">
        <f t="shared" si="0"/>
        <v>9994000</v>
      </c>
      <c r="F33" s="80">
        <v>8562002</v>
      </c>
      <c r="G33" s="81">
        <v>10562006</v>
      </c>
      <c r="H33" s="82">
        <f t="shared" si="1"/>
        <v>2000004</v>
      </c>
      <c r="I33" s="82">
        <v>10734006</v>
      </c>
      <c r="J33" s="57">
        <f t="shared" si="2"/>
        <v>119.65994735872279</v>
      </c>
      <c r="K33" s="58">
        <f t="shared" si="3"/>
        <v>23.359069526029074</v>
      </c>
      <c r="L33" s="95">
        <v>9994000</v>
      </c>
      <c r="M33" s="96">
        <v>2000004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9496414</v>
      </c>
      <c r="D8" s="63">
        <v>9578109</v>
      </c>
      <c r="E8" s="64">
        <f>$D8-$C8</f>
        <v>81695</v>
      </c>
      <c r="F8" s="62">
        <v>9933251</v>
      </c>
      <c r="G8" s="63">
        <v>9980393</v>
      </c>
      <c r="H8" s="64">
        <f>$G8-$F8</f>
        <v>47142</v>
      </c>
      <c r="I8" s="64">
        <v>10419531</v>
      </c>
      <c r="J8" s="29">
        <f>IF(($C8=0),0,(($E8/$C8)*100))</f>
        <v>0.8602720984994967</v>
      </c>
      <c r="K8" s="30">
        <f>IF(($F8=0),0,(($H8/$F8)*100))</f>
        <v>0.47458782628164736</v>
      </c>
      <c r="L8" s="83">
        <v>4499743</v>
      </c>
      <c r="M8" s="84">
        <v>3428631</v>
      </c>
      <c r="N8" s="31">
        <f>IF(($L8=0),0,(($E8/$L8)*100))</f>
        <v>1.8155481324155625</v>
      </c>
      <c r="O8" s="30">
        <f>IF(($M8=0),0,(($H8/$M8)*100))</f>
        <v>1.3749511102244598</v>
      </c>
      <c r="P8" s="5"/>
      <c r="Q8" s="32"/>
    </row>
    <row r="9" spans="1:17" ht="12.75">
      <c r="A9" s="2" t="s">
        <v>16</v>
      </c>
      <c r="B9" s="28" t="s">
        <v>19</v>
      </c>
      <c r="C9" s="62">
        <v>21584833</v>
      </c>
      <c r="D9" s="63">
        <v>25174259</v>
      </c>
      <c r="E9" s="64">
        <f>$D9-$C9</f>
        <v>3589426</v>
      </c>
      <c r="F9" s="62">
        <v>22577734</v>
      </c>
      <c r="G9" s="63">
        <v>26231581</v>
      </c>
      <c r="H9" s="64">
        <f>$G9-$F9</f>
        <v>3653847</v>
      </c>
      <c r="I9" s="64">
        <v>27385773</v>
      </c>
      <c r="J9" s="29">
        <f>IF(($C9=0),0,(($E9/$C9)*100))</f>
        <v>16.629389720087246</v>
      </c>
      <c r="K9" s="30">
        <f>IF(($F9=0),0,(($H9/$F9)*100))</f>
        <v>16.183408839877377</v>
      </c>
      <c r="L9" s="83">
        <v>4499743</v>
      </c>
      <c r="M9" s="84">
        <v>3428631</v>
      </c>
      <c r="N9" s="31">
        <f>IF(($L9=0),0,(($E9/$L9)*100))</f>
        <v>79.7695779514519</v>
      </c>
      <c r="O9" s="30">
        <f>IF(($M9=0),0,(($H9/$M9)*100))</f>
        <v>106.56868586908304</v>
      </c>
      <c r="P9" s="5"/>
      <c r="Q9" s="32"/>
    </row>
    <row r="10" spans="1:17" ht="12.75">
      <c r="A10" s="2" t="s">
        <v>16</v>
      </c>
      <c r="B10" s="28" t="s">
        <v>20</v>
      </c>
      <c r="C10" s="62">
        <v>30971834</v>
      </c>
      <c r="D10" s="63">
        <v>31800456</v>
      </c>
      <c r="E10" s="64">
        <f aca="true" t="shared" si="0" ref="E10:E33">$D10-$C10</f>
        <v>828622</v>
      </c>
      <c r="F10" s="62">
        <v>32455025</v>
      </c>
      <c r="G10" s="63">
        <v>32182667</v>
      </c>
      <c r="H10" s="64">
        <f aca="true" t="shared" si="1" ref="H10:H33">$G10-$F10</f>
        <v>-272358</v>
      </c>
      <c r="I10" s="64">
        <v>32504169</v>
      </c>
      <c r="J10" s="29">
        <f aca="true" t="shared" si="2" ref="J10:J33">IF(($C10=0),0,(($E10/$C10)*100))</f>
        <v>2.675405014762768</v>
      </c>
      <c r="K10" s="30">
        <f aca="true" t="shared" si="3" ref="K10:K33">IF(($F10=0),0,(($H10/$F10)*100))</f>
        <v>-0.8391859195918043</v>
      </c>
      <c r="L10" s="83">
        <v>4499743</v>
      </c>
      <c r="M10" s="84">
        <v>3428631</v>
      </c>
      <c r="N10" s="31">
        <f aca="true" t="shared" si="4" ref="N10:N33">IF(($L10=0),0,(($E10/$L10)*100))</f>
        <v>18.414873916132542</v>
      </c>
      <c r="O10" s="30">
        <f aca="true" t="shared" si="5" ref="O10:O33">IF(($M10=0),0,(($H10/$M10)*100))</f>
        <v>-7.943636979307485</v>
      </c>
      <c r="P10" s="5"/>
      <c r="Q10" s="32"/>
    </row>
    <row r="11" spans="1:17" ht="16.5">
      <c r="A11" s="6" t="s">
        <v>16</v>
      </c>
      <c r="B11" s="33" t="s">
        <v>21</v>
      </c>
      <c r="C11" s="65">
        <v>62053081</v>
      </c>
      <c r="D11" s="66">
        <v>66552824</v>
      </c>
      <c r="E11" s="67">
        <f t="shared" si="0"/>
        <v>4499743</v>
      </c>
      <c r="F11" s="65">
        <v>64966010</v>
      </c>
      <c r="G11" s="66">
        <v>68394641</v>
      </c>
      <c r="H11" s="67">
        <f t="shared" si="1"/>
        <v>3428631</v>
      </c>
      <c r="I11" s="67">
        <v>70309473</v>
      </c>
      <c r="J11" s="34">
        <f t="shared" si="2"/>
        <v>7.25144171326481</v>
      </c>
      <c r="K11" s="35">
        <f t="shared" si="3"/>
        <v>5.277576689718208</v>
      </c>
      <c r="L11" s="85">
        <v>4499743</v>
      </c>
      <c r="M11" s="86">
        <v>3428631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32865495</v>
      </c>
      <c r="D13" s="63">
        <v>31962504</v>
      </c>
      <c r="E13" s="64">
        <f t="shared" si="0"/>
        <v>-902991</v>
      </c>
      <c r="F13" s="62">
        <v>34802664</v>
      </c>
      <c r="G13" s="63">
        <v>32497545</v>
      </c>
      <c r="H13" s="64">
        <f t="shared" si="1"/>
        <v>-2305119</v>
      </c>
      <c r="I13" s="64">
        <v>32880363</v>
      </c>
      <c r="J13" s="29">
        <f t="shared" si="2"/>
        <v>-2.7475350667926954</v>
      </c>
      <c r="K13" s="30">
        <f t="shared" si="3"/>
        <v>-6.623398139866535</v>
      </c>
      <c r="L13" s="83">
        <v>-4369210</v>
      </c>
      <c r="M13" s="84">
        <v>-6534330</v>
      </c>
      <c r="N13" s="31">
        <f t="shared" si="4"/>
        <v>20.66714577692535</v>
      </c>
      <c r="O13" s="30">
        <f t="shared" si="5"/>
        <v>35.277052123171</v>
      </c>
      <c r="P13" s="5"/>
      <c r="Q13" s="32"/>
    </row>
    <row r="14" spans="1:17" ht="12.75">
      <c r="A14" s="2" t="s">
        <v>16</v>
      </c>
      <c r="B14" s="28" t="s">
        <v>24</v>
      </c>
      <c r="C14" s="62">
        <v>6079685</v>
      </c>
      <c r="D14" s="63">
        <v>4999111</v>
      </c>
      <c r="E14" s="64">
        <f t="shared" si="0"/>
        <v>-1080574</v>
      </c>
      <c r="F14" s="62">
        <v>6267098</v>
      </c>
      <c r="G14" s="63">
        <v>5209074</v>
      </c>
      <c r="H14" s="64">
        <f t="shared" si="1"/>
        <v>-1058024</v>
      </c>
      <c r="I14" s="64">
        <v>5438273</v>
      </c>
      <c r="J14" s="29">
        <f t="shared" si="2"/>
        <v>-17.773519516224937</v>
      </c>
      <c r="K14" s="30">
        <f t="shared" si="3"/>
        <v>-16.882199703913997</v>
      </c>
      <c r="L14" s="83">
        <v>-4369210</v>
      </c>
      <c r="M14" s="84">
        <v>-6534330</v>
      </c>
      <c r="N14" s="31">
        <f t="shared" si="4"/>
        <v>24.731564745114103</v>
      </c>
      <c r="O14" s="30">
        <f t="shared" si="5"/>
        <v>16.19177482618723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-4369210</v>
      </c>
      <c r="M15" s="84">
        <v>-6534330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11376833</v>
      </c>
      <c r="D16" s="63">
        <v>9960656</v>
      </c>
      <c r="E16" s="64">
        <f t="shared" si="0"/>
        <v>-1416177</v>
      </c>
      <c r="F16" s="62">
        <v>12389371</v>
      </c>
      <c r="G16" s="63">
        <v>11554361</v>
      </c>
      <c r="H16" s="64">
        <f t="shared" si="1"/>
        <v>-835010</v>
      </c>
      <c r="I16" s="64">
        <v>13403059</v>
      </c>
      <c r="J16" s="29">
        <f t="shared" si="2"/>
        <v>-12.447901801845909</v>
      </c>
      <c r="K16" s="30">
        <f t="shared" si="3"/>
        <v>-6.739728756205622</v>
      </c>
      <c r="L16" s="83">
        <v>-4369210</v>
      </c>
      <c r="M16" s="84">
        <v>-6534330</v>
      </c>
      <c r="N16" s="31">
        <f t="shared" si="4"/>
        <v>32.412655834807666</v>
      </c>
      <c r="O16" s="30">
        <f t="shared" si="5"/>
        <v>12.778815884719627</v>
      </c>
      <c r="P16" s="5"/>
      <c r="Q16" s="32"/>
    </row>
    <row r="17" spans="1:17" ht="12.75">
      <c r="A17" s="2" t="s">
        <v>16</v>
      </c>
      <c r="B17" s="28" t="s">
        <v>26</v>
      </c>
      <c r="C17" s="62">
        <v>31524664</v>
      </c>
      <c r="D17" s="63">
        <v>30555196</v>
      </c>
      <c r="E17" s="64">
        <f t="shared" si="0"/>
        <v>-969468</v>
      </c>
      <c r="F17" s="62">
        <v>33365053</v>
      </c>
      <c r="G17" s="63">
        <v>31028876</v>
      </c>
      <c r="H17" s="64">
        <f t="shared" si="1"/>
        <v>-2336177</v>
      </c>
      <c r="I17" s="64">
        <v>31500629</v>
      </c>
      <c r="J17" s="41">
        <f t="shared" si="2"/>
        <v>-3.0752683042077784</v>
      </c>
      <c r="K17" s="30">
        <f t="shared" si="3"/>
        <v>-7.001868092342008</v>
      </c>
      <c r="L17" s="87">
        <v>-4369210</v>
      </c>
      <c r="M17" s="84">
        <v>-6534330</v>
      </c>
      <c r="N17" s="31">
        <f t="shared" si="4"/>
        <v>22.18863364315288</v>
      </c>
      <c r="O17" s="30">
        <f t="shared" si="5"/>
        <v>35.75235716592214</v>
      </c>
      <c r="P17" s="5"/>
      <c r="Q17" s="32"/>
    </row>
    <row r="18" spans="1:17" ht="16.5">
      <c r="A18" s="2" t="s">
        <v>16</v>
      </c>
      <c r="B18" s="33" t="s">
        <v>27</v>
      </c>
      <c r="C18" s="65">
        <v>81846677</v>
      </c>
      <c r="D18" s="66">
        <v>77477467</v>
      </c>
      <c r="E18" s="67">
        <f t="shared" si="0"/>
        <v>-4369210</v>
      </c>
      <c r="F18" s="65">
        <v>86824186</v>
      </c>
      <c r="G18" s="66">
        <v>80289856</v>
      </c>
      <c r="H18" s="67">
        <f t="shared" si="1"/>
        <v>-6534330</v>
      </c>
      <c r="I18" s="67">
        <v>83222324</v>
      </c>
      <c r="J18" s="42">
        <f t="shared" si="2"/>
        <v>-5.33828636683686</v>
      </c>
      <c r="K18" s="35">
        <f t="shared" si="3"/>
        <v>-7.525932923805355</v>
      </c>
      <c r="L18" s="88">
        <v>-4369210</v>
      </c>
      <c r="M18" s="86">
        <v>-6534330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-19793596</v>
      </c>
      <c r="D19" s="72">
        <v>-10924643</v>
      </c>
      <c r="E19" s="73">
        <f t="shared" si="0"/>
        <v>8868953</v>
      </c>
      <c r="F19" s="74">
        <v>-21858176</v>
      </c>
      <c r="G19" s="75">
        <v>-11895215</v>
      </c>
      <c r="H19" s="76">
        <f t="shared" si="1"/>
        <v>9962961</v>
      </c>
      <c r="I19" s="76">
        <v>-12912851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640100</v>
      </c>
      <c r="M22" s="84">
        <v>2000000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200000</v>
      </c>
      <c r="E23" s="64">
        <f t="shared" si="0"/>
        <v>200000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640100</v>
      </c>
      <c r="M23" s="84">
        <v>2000000</v>
      </c>
      <c r="N23" s="31">
        <f t="shared" si="4"/>
        <v>31.24511795032026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18466087</v>
      </c>
      <c r="D24" s="63">
        <v>18906187</v>
      </c>
      <c r="E24" s="64">
        <f t="shared" si="0"/>
        <v>440100</v>
      </c>
      <c r="F24" s="62">
        <v>17130435</v>
      </c>
      <c r="G24" s="63">
        <v>19130435</v>
      </c>
      <c r="H24" s="64">
        <f t="shared" si="1"/>
        <v>2000000</v>
      </c>
      <c r="I24" s="64">
        <v>16490075</v>
      </c>
      <c r="J24" s="29">
        <f t="shared" si="2"/>
        <v>2.3832878075360524</v>
      </c>
      <c r="K24" s="30">
        <f t="shared" si="3"/>
        <v>11.675126755391792</v>
      </c>
      <c r="L24" s="83">
        <v>640100</v>
      </c>
      <c r="M24" s="84">
        <v>2000000</v>
      </c>
      <c r="N24" s="31">
        <f t="shared" si="4"/>
        <v>68.75488204967974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640100</v>
      </c>
      <c r="M25" s="84">
        <v>2000000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18466087</v>
      </c>
      <c r="D26" s="66">
        <v>19106187</v>
      </c>
      <c r="E26" s="67">
        <f t="shared" si="0"/>
        <v>640100</v>
      </c>
      <c r="F26" s="65">
        <v>17130435</v>
      </c>
      <c r="G26" s="66">
        <v>19130435</v>
      </c>
      <c r="H26" s="67">
        <f t="shared" si="1"/>
        <v>2000000</v>
      </c>
      <c r="I26" s="67">
        <v>16490075</v>
      </c>
      <c r="J26" s="42">
        <f t="shared" si="2"/>
        <v>3.46635429585055</v>
      </c>
      <c r="K26" s="35">
        <f t="shared" si="3"/>
        <v>11.675126755391792</v>
      </c>
      <c r="L26" s="88">
        <v>640100</v>
      </c>
      <c r="M26" s="86">
        <v>2000000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16966087</v>
      </c>
      <c r="D28" s="63">
        <v>6906187</v>
      </c>
      <c r="E28" s="64">
        <f t="shared" si="0"/>
        <v>-10059900</v>
      </c>
      <c r="F28" s="62">
        <v>12130435</v>
      </c>
      <c r="G28" s="63">
        <v>7130435</v>
      </c>
      <c r="H28" s="64">
        <f t="shared" si="1"/>
        <v>-5000000</v>
      </c>
      <c r="I28" s="64">
        <v>7265075</v>
      </c>
      <c r="J28" s="29">
        <f t="shared" si="2"/>
        <v>-59.294167240802196</v>
      </c>
      <c r="K28" s="30">
        <f t="shared" si="3"/>
        <v>-41.21863725414629</v>
      </c>
      <c r="L28" s="83">
        <v>640100</v>
      </c>
      <c r="M28" s="84">
        <v>2000000</v>
      </c>
      <c r="N28" s="31">
        <f t="shared" si="4"/>
        <v>-1571.613810342134</v>
      </c>
      <c r="O28" s="30">
        <f t="shared" si="5"/>
        <v>-250</v>
      </c>
      <c r="P28" s="5"/>
      <c r="Q28" s="32"/>
    </row>
    <row r="29" spans="1:17" ht="12.75">
      <c r="A29" s="6" t="s">
        <v>16</v>
      </c>
      <c r="B29" s="28" t="s">
        <v>36</v>
      </c>
      <c r="C29" s="62">
        <v>1500000</v>
      </c>
      <c r="D29" s="63">
        <v>2000000</v>
      </c>
      <c r="E29" s="64">
        <f t="shared" si="0"/>
        <v>500000</v>
      </c>
      <c r="F29" s="62">
        <v>5000000</v>
      </c>
      <c r="G29" s="63">
        <v>7000000</v>
      </c>
      <c r="H29" s="64">
        <f t="shared" si="1"/>
        <v>2000000</v>
      </c>
      <c r="I29" s="64">
        <v>4000000</v>
      </c>
      <c r="J29" s="29">
        <f t="shared" si="2"/>
        <v>33.33333333333333</v>
      </c>
      <c r="K29" s="30">
        <f t="shared" si="3"/>
        <v>40</v>
      </c>
      <c r="L29" s="83">
        <v>640100</v>
      </c>
      <c r="M29" s="84">
        <v>2000000</v>
      </c>
      <c r="N29" s="31">
        <f t="shared" si="4"/>
        <v>78.11279487580065</v>
      </c>
      <c r="O29" s="30">
        <f t="shared" si="5"/>
        <v>100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640100</v>
      </c>
      <c r="M30" s="84">
        <v>2000000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640100</v>
      </c>
      <c r="M31" s="84">
        <v>2000000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10200000</v>
      </c>
      <c r="E32" s="64">
        <f t="shared" si="0"/>
        <v>10200000</v>
      </c>
      <c r="F32" s="62">
        <v>0</v>
      </c>
      <c r="G32" s="63">
        <v>5000000</v>
      </c>
      <c r="H32" s="64">
        <f t="shared" si="1"/>
        <v>5000000</v>
      </c>
      <c r="I32" s="64">
        <v>5225000</v>
      </c>
      <c r="J32" s="29">
        <f t="shared" si="2"/>
        <v>0</v>
      </c>
      <c r="K32" s="30">
        <f t="shared" si="3"/>
        <v>0</v>
      </c>
      <c r="L32" s="83">
        <v>640100</v>
      </c>
      <c r="M32" s="84">
        <v>2000000</v>
      </c>
      <c r="N32" s="31">
        <f t="shared" si="4"/>
        <v>1593.5010154663335</v>
      </c>
      <c r="O32" s="30">
        <f t="shared" si="5"/>
        <v>250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18466087</v>
      </c>
      <c r="D33" s="81">
        <v>19106187</v>
      </c>
      <c r="E33" s="82">
        <f t="shared" si="0"/>
        <v>640100</v>
      </c>
      <c r="F33" s="80">
        <v>17130435</v>
      </c>
      <c r="G33" s="81">
        <v>19130435</v>
      </c>
      <c r="H33" s="82">
        <f t="shared" si="1"/>
        <v>2000000</v>
      </c>
      <c r="I33" s="82">
        <v>16490075</v>
      </c>
      <c r="J33" s="57">
        <f t="shared" si="2"/>
        <v>3.46635429585055</v>
      </c>
      <c r="K33" s="58">
        <f t="shared" si="3"/>
        <v>11.675126755391792</v>
      </c>
      <c r="L33" s="95">
        <v>640100</v>
      </c>
      <c r="M33" s="96">
        <v>2000000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3659564</v>
      </c>
      <c r="M8" s="84">
        <v>446244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3659564</v>
      </c>
      <c r="M9" s="84">
        <v>446244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69131083</v>
      </c>
      <c r="D10" s="63">
        <v>72790647</v>
      </c>
      <c r="E10" s="64">
        <f aca="true" t="shared" si="0" ref="E10:E33">$D10-$C10</f>
        <v>3659564</v>
      </c>
      <c r="F10" s="62">
        <v>70887786</v>
      </c>
      <c r="G10" s="63">
        <v>71334030</v>
      </c>
      <c r="H10" s="64">
        <f aca="true" t="shared" si="1" ref="H10:H33">$G10-$F10</f>
        <v>446244</v>
      </c>
      <c r="I10" s="64">
        <v>72375457</v>
      </c>
      <c r="J10" s="29">
        <f aca="true" t="shared" si="2" ref="J10:J33">IF(($C10=0),0,(($E10/$C10)*100))</f>
        <v>5.293659293606033</v>
      </c>
      <c r="K10" s="30">
        <f aca="true" t="shared" si="3" ref="K10:K33">IF(($F10=0),0,(($H10/$F10)*100))</f>
        <v>0.6295075995179198</v>
      </c>
      <c r="L10" s="83">
        <v>3659564</v>
      </c>
      <c r="M10" s="84">
        <v>446244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69131083</v>
      </c>
      <c r="D11" s="66">
        <v>72790647</v>
      </c>
      <c r="E11" s="67">
        <f t="shared" si="0"/>
        <v>3659564</v>
      </c>
      <c r="F11" s="65">
        <v>70887786</v>
      </c>
      <c r="G11" s="66">
        <v>71334030</v>
      </c>
      <c r="H11" s="67">
        <f t="shared" si="1"/>
        <v>446244</v>
      </c>
      <c r="I11" s="67">
        <v>72375457</v>
      </c>
      <c r="J11" s="34">
        <f t="shared" si="2"/>
        <v>5.293659293606033</v>
      </c>
      <c r="K11" s="35">
        <f t="shared" si="3"/>
        <v>0.6295075995179198</v>
      </c>
      <c r="L11" s="85">
        <v>3659564</v>
      </c>
      <c r="M11" s="86">
        <v>446244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44210974</v>
      </c>
      <c r="D13" s="63">
        <v>44356775</v>
      </c>
      <c r="E13" s="64">
        <f t="shared" si="0"/>
        <v>145801</v>
      </c>
      <c r="F13" s="62">
        <v>46648514</v>
      </c>
      <c r="G13" s="63">
        <v>45235699</v>
      </c>
      <c r="H13" s="64">
        <f t="shared" si="1"/>
        <v>-1412815</v>
      </c>
      <c r="I13" s="64">
        <v>46040105</v>
      </c>
      <c r="J13" s="29">
        <f t="shared" si="2"/>
        <v>0.32978463672842856</v>
      </c>
      <c r="K13" s="30">
        <f t="shared" si="3"/>
        <v>-3.028638811517126</v>
      </c>
      <c r="L13" s="83">
        <v>2657655</v>
      </c>
      <c r="M13" s="84">
        <v>248887</v>
      </c>
      <c r="N13" s="31">
        <f t="shared" si="4"/>
        <v>5.486077011500741</v>
      </c>
      <c r="O13" s="30">
        <f t="shared" si="5"/>
        <v>-567.6531920108323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-2334729</v>
      </c>
      <c r="E14" s="64">
        <f t="shared" si="0"/>
        <v>-2334729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2657655</v>
      </c>
      <c r="M14" s="84">
        <v>248887</v>
      </c>
      <c r="N14" s="31">
        <f t="shared" si="4"/>
        <v>-87.8492129339587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2657655</v>
      </c>
      <c r="M15" s="84">
        <v>248887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2657655</v>
      </c>
      <c r="M16" s="84">
        <v>248887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26890266</v>
      </c>
      <c r="D17" s="63">
        <v>31736849</v>
      </c>
      <c r="E17" s="64">
        <f t="shared" si="0"/>
        <v>4846583</v>
      </c>
      <c r="F17" s="62">
        <v>27271975</v>
      </c>
      <c r="G17" s="63">
        <v>28933677</v>
      </c>
      <c r="H17" s="64">
        <f t="shared" si="1"/>
        <v>1661702</v>
      </c>
      <c r="I17" s="64">
        <v>29166487</v>
      </c>
      <c r="J17" s="41">
        <f t="shared" si="2"/>
        <v>18.023559157057058</v>
      </c>
      <c r="K17" s="30">
        <f t="shared" si="3"/>
        <v>6.093075400663135</v>
      </c>
      <c r="L17" s="87">
        <v>2657655</v>
      </c>
      <c r="M17" s="84">
        <v>248887</v>
      </c>
      <c r="N17" s="31">
        <f t="shared" si="4"/>
        <v>182.36313592245796</v>
      </c>
      <c r="O17" s="30">
        <f t="shared" si="5"/>
        <v>667.6531920108323</v>
      </c>
      <c r="P17" s="5"/>
      <c r="Q17" s="32"/>
    </row>
    <row r="18" spans="1:17" ht="16.5">
      <c r="A18" s="2" t="s">
        <v>16</v>
      </c>
      <c r="B18" s="33" t="s">
        <v>27</v>
      </c>
      <c r="C18" s="65">
        <v>71101240</v>
      </c>
      <c r="D18" s="66">
        <v>73758895</v>
      </c>
      <c r="E18" s="67">
        <f t="shared" si="0"/>
        <v>2657655</v>
      </c>
      <c r="F18" s="65">
        <v>73920489</v>
      </c>
      <c r="G18" s="66">
        <v>74169376</v>
      </c>
      <c r="H18" s="67">
        <f t="shared" si="1"/>
        <v>248887</v>
      </c>
      <c r="I18" s="67">
        <v>75206592</v>
      </c>
      <c r="J18" s="42">
        <f t="shared" si="2"/>
        <v>3.737846203526127</v>
      </c>
      <c r="K18" s="35">
        <f t="shared" si="3"/>
        <v>0.3366955540567379</v>
      </c>
      <c r="L18" s="88">
        <v>2657655</v>
      </c>
      <c r="M18" s="86">
        <v>248887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-1970157</v>
      </c>
      <c r="D19" s="72">
        <v>-968248</v>
      </c>
      <c r="E19" s="73">
        <f t="shared" si="0"/>
        <v>1001909</v>
      </c>
      <c r="F19" s="74">
        <v>-3032703</v>
      </c>
      <c r="G19" s="75">
        <v>-2835346</v>
      </c>
      <c r="H19" s="76">
        <f t="shared" si="1"/>
        <v>197357</v>
      </c>
      <c r="I19" s="76">
        <v>-2831135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428700</v>
      </c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368700</v>
      </c>
      <c r="E23" s="64">
        <f t="shared" si="0"/>
        <v>368700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428700</v>
      </c>
      <c r="M23" s="84"/>
      <c r="N23" s="31">
        <f t="shared" si="4"/>
        <v>86.00419874037789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60000</v>
      </c>
      <c r="E24" s="64">
        <f t="shared" si="0"/>
        <v>60000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428700</v>
      </c>
      <c r="M24" s="84"/>
      <c r="N24" s="31">
        <f t="shared" si="4"/>
        <v>13.995801259622112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428700</v>
      </c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0</v>
      </c>
      <c r="D26" s="66">
        <v>428700</v>
      </c>
      <c r="E26" s="67">
        <f t="shared" si="0"/>
        <v>428700</v>
      </c>
      <c r="F26" s="65">
        <v>0</v>
      </c>
      <c r="G26" s="66">
        <v>0</v>
      </c>
      <c r="H26" s="67">
        <f t="shared" si="1"/>
        <v>0</v>
      </c>
      <c r="I26" s="67">
        <v>0</v>
      </c>
      <c r="J26" s="42">
        <f t="shared" si="2"/>
        <v>0</v>
      </c>
      <c r="K26" s="35">
        <f t="shared" si="3"/>
        <v>0</v>
      </c>
      <c r="L26" s="88">
        <v>428700</v>
      </c>
      <c r="M26" s="86"/>
      <c r="N26" s="36">
        <f t="shared" si="4"/>
        <v>100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428700</v>
      </c>
      <c r="M28" s="84"/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428700</v>
      </c>
      <c r="M29" s="84"/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60000</v>
      </c>
      <c r="E30" s="64">
        <f t="shared" si="0"/>
        <v>60000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428700</v>
      </c>
      <c r="M30" s="84"/>
      <c r="N30" s="31">
        <f t="shared" si="4"/>
        <v>13.995801259622112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428700</v>
      </c>
      <c r="M31" s="84"/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368700</v>
      </c>
      <c r="E32" s="64">
        <f t="shared" si="0"/>
        <v>368700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0</v>
      </c>
      <c r="K32" s="30">
        <f t="shared" si="3"/>
        <v>0</v>
      </c>
      <c r="L32" s="83">
        <v>428700</v>
      </c>
      <c r="M32" s="84"/>
      <c r="N32" s="31">
        <f t="shared" si="4"/>
        <v>86.00419874037789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0</v>
      </c>
      <c r="D33" s="81">
        <v>428700</v>
      </c>
      <c r="E33" s="82">
        <f t="shared" si="0"/>
        <v>428700</v>
      </c>
      <c r="F33" s="80">
        <v>0</v>
      </c>
      <c r="G33" s="81">
        <v>0</v>
      </c>
      <c r="H33" s="82">
        <f t="shared" si="1"/>
        <v>0</v>
      </c>
      <c r="I33" s="82">
        <v>0</v>
      </c>
      <c r="J33" s="57">
        <f t="shared" si="2"/>
        <v>0</v>
      </c>
      <c r="K33" s="58">
        <f t="shared" si="3"/>
        <v>0</v>
      </c>
      <c r="L33" s="95">
        <v>428700</v>
      </c>
      <c r="M33" s="96"/>
      <c r="N33" s="59">
        <f t="shared" si="4"/>
        <v>100</v>
      </c>
      <c r="O33" s="58">
        <f t="shared" si="5"/>
        <v>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24518443</v>
      </c>
      <c r="D8" s="63">
        <v>24518436</v>
      </c>
      <c r="E8" s="64">
        <f>$D8-$C8</f>
        <v>-7</v>
      </c>
      <c r="F8" s="62">
        <v>25989549</v>
      </c>
      <c r="G8" s="63">
        <v>25989541</v>
      </c>
      <c r="H8" s="64">
        <f>$G8-$F8</f>
        <v>-8</v>
      </c>
      <c r="I8" s="64">
        <v>27548915</v>
      </c>
      <c r="J8" s="29">
        <f>IF(($C8=0),0,(($E8/$C8)*100))</f>
        <v>-2.8549936878128842E-05</v>
      </c>
      <c r="K8" s="30">
        <f>IF(($F8=0),0,(($H8/$F8)*100))</f>
        <v>-3.078160379004653E-05</v>
      </c>
      <c r="L8" s="83">
        <v>-7143142</v>
      </c>
      <c r="M8" s="84">
        <v>-6744466</v>
      </c>
      <c r="N8" s="31">
        <f>IF(($L8=0),0,(($E8/$L8)*100))</f>
        <v>9.799609191585439E-05</v>
      </c>
      <c r="O8" s="30">
        <f>IF(($M8=0),0,(($H8/$M8)*100))</f>
        <v>0.00011861576587382901</v>
      </c>
      <c r="P8" s="5"/>
      <c r="Q8" s="32"/>
    </row>
    <row r="9" spans="1:17" ht="12.75">
      <c r="A9" s="2" t="s">
        <v>16</v>
      </c>
      <c r="B9" s="28" t="s">
        <v>19</v>
      </c>
      <c r="C9" s="62">
        <v>40080626</v>
      </c>
      <c r="D9" s="63">
        <v>33581372</v>
      </c>
      <c r="E9" s="64">
        <f>$D9-$C9</f>
        <v>-6499254</v>
      </c>
      <c r="F9" s="62">
        <v>40080626</v>
      </c>
      <c r="G9" s="63">
        <v>34382905</v>
      </c>
      <c r="H9" s="64">
        <f>$G9-$F9</f>
        <v>-5697721</v>
      </c>
      <c r="I9" s="64">
        <v>35875225</v>
      </c>
      <c r="J9" s="29">
        <f>IF(($C9=0),0,(($E9/$C9)*100))</f>
        <v>-16.21545032754728</v>
      </c>
      <c r="K9" s="30">
        <f>IF(($F9=0),0,(($H9/$F9)*100))</f>
        <v>-14.215648727642128</v>
      </c>
      <c r="L9" s="83">
        <v>-7143142</v>
      </c>
      <c r="M9" s="84">
        <v>-6744466</v>
      </c>
      <c r="N9" s="31">
        <f>IF(($L9=0),0,(($E9/$L9)*100))</f>
        <v>90.98592748121204</v>
      </c>
      <c r="O9" s="30">
        <f>IF(($M9=0),0,(($H9/$M9)*100))</f>
        <v>84.47994251879986</v>
      </c>
      <c r="P9" s="5"/>
      <c r="Q9" s="32"/>
    </row>
    <row r="10" spans="1:17" ht="12.75">
      <c r="A10" s="2" t="s">
        <v>16</v>
      </c>
      <c r="B10" s="28" t="s">
        <v>20</v>
      </c>
      <c r="C10" s="62">
        <v>86904372</v>
      </c>
      <c r="D10" s="63">
        <v>86260491</v>
      </c>
      <c r="E10" s="64">
        <f aca="true" t="shared" si="0" ref="E10:E33">$D10-$C10</f>
        <v>-643881</v>
      </c>
      <c r="F10" s="62">
        <v>89625372</v>
      </c>
      <c r="G10" s="63">
        <v>88578635</v>
      </c>
      <c r="H10" s="64">
        <f aca="true" t="shared" si="1" ref="H10:H33">$G10-$F10</f>
        <v>-1046737</v>
      </c>
      <c r="I10" s="64">
        <v>91024563</v>
      </c>
      <c r="J10" s="29">
        <f aca="true" t="shared" si="2" ref="J10:J33">IF(($C10=0),0,(($E10/$C10)*100))</f>
        <v>-0.7409074885208307</v>
      </c>
      <c r="K10" s="30">
        <f aca="true" t="shared" si="3" ref="K10:K33">IF(($F10=0),0,(($H10/$F10)*100))</f>
        <v>-1.1679025443821867</v>
      </c>
      <c r="L10" s="83">
        <v>-7143142</v>
      </c>
      <c r="M10" s="84">
        <v>-6744466</v>
      </c>
      <c r="N10" s="31">
        <f aca="true" t="shared" si="4" ref="N10:N33">IF(($L10=0),0,(($E10/$L10)*100))</f>
        <v>9.013974522696035</v>
      </c>
      <c r="O10" s="30">
        <f aca="true" t="shared" si="5" ref="O10:O33">IF(($M10=0),0,(($H10/$M10)*100))</f>
        <v>15.519938865434268</v>
      </c>
      <c r="P10" s="5"/>
      <c r="Q10" s="32"/>
    </row>
    <row r="11" spans="1:17" ht="16.5">
      <c r="A11" s="6" t="s">
        <v>16</v>
      </c>
      <c r="B11" s="33" t="s">
        <v>21</v>
      </c>
      <c r="C11" s="65">
        <v>151503441</v>
      </c>
      <c r="D11" s="66">
        <v>144360299</v>
      </c>
      <c r="E11" s="67">
        <f t="shared" si="0"/>
        <v>-7143142</v>
      </c>
      <c r="F11" s="65">
        <v>155695547</v>
      </c>
      <c r="G11" s="66">
        <v>148951081</v>
      </c>
      <c r="H11" s="67">
        <f t="shared" si="1"/>
        <v>-6744466</v>
      </c>
      <c r="I11" s="67">
        <v>154448703</v>
      </c>
      <c r="J11" s="34">
        <f t="shared" si="2"/>
        <v>-4.7148381270099335</v>
      </c>
      <c r="K11" s="35">
        <f t="shared" si="3"/>
        <v>-4.331829734346866</v>
      </c>
      <c r="L11" s="85">
        <v>-7143142</v>
      </c>
      <c r="M11" s="86">
        <v>-6744466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40796424</v>
      </c>
      <c r="D13" s="63">
        <v>44482875</v>
      </c>
      <c r="E13" s="64">
        <f t="shared" si="0"/>
        <v>3686451</v>
      </c>
      <c r="F13" s="62">
        <v>43244207</v>
      </c>
      <c r="G13" s="63">
        <v>47212923</v>
      </c>
      <c r="H13" s="64">
        <f t="shared" si="1"/>
        <v>3968716</v>
      </c>
      <c r="I13" s="64">
        <v>49795779</v>
      </c>
      <c r="J13" s="29">
        <f t="shared" si="2"/>
        <v>9.036211114974195</v>
      </c>
      <c r="K13" s="30">
        <f t="shared" si="3"/>
        <v>9.177451213291992</v>
      </c>
      <c r="L13" s="83">
        <v>-9641572</v>
      </c>
      <c r="M13" s="84">
        <v>-9118604</v>
      </c>
      <c r="N13" s="31">
        <f t="shared" si="4"/>
        <v>-38.23495795084038</v>
      </c>
      <c r="O13" s="30">
        <f t="shared" si="5"/>
        <v>-43.5232849238765</v>
      </c>
      <c r="P13" s="5"/>
      <c r="Q13" s="32"/>
    </row>
    <row r="14" spans="1:17" ht="12.75">
      <c r="A14" s="2" t="s">
        <v>16</v>
      </c>
      <c r="B14" s="28" t="s">
        <v>24</v>
      </c>
      <c r="C14" s="62">
        <v>39434819</v>
      </c>
      <c r="D14" s="63">
        <v>26133389</v>
      </c>
      <c r="E14" s="64">
        <f t="shared" si="0"/>
        <v>-13301430</v>
      </c>
      <c r="F14" s="62">
        <v>39434819</v>
      </c>
      <c r="G14" s="63">
        <v>26133389</v>
      </c>
      <c r="H14" s="64">
        <f t="shared" si="1"/>
        <v>-13301430</v>
      </c>
      <c r="I14" s="64">
        <v>26133389</v>
      </c>
      <c r="J14" s="29">
        <f t="shared" si="2"/>
        <v>-33.730166226957955</v>
      </c>
      <c r="K14" s="30">
        <f t="shared" si="3"/>
        <v>-33.730166226957955</v>
      </c>
      <c r="L14" s="83">
        <v>-9641572</v>
      </c>
      <c r="M14" s="84">
        <v>-9118604</v>
      </c>
      <c r="N14" s="31">
        <f t="shared" si="4"/>
        <v>137.95914193245667</v>
      </c>
      <c r="O14" s="30">
        <f t="shared" si="5"/>
        <v>145.8713417097617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-9641572</v>
      </c>
      <c r="M15" s="84">
        <v>-9118604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20269187</v>
      </c>
      <c r="D16" s="63">
        <v>20269186</v>
      </c>
      <c r="E16" s="64">
        <f t="shared" si="0"/>
        <v>-1</v>
      </c>
      <c r="F16" s="62">
        <v>20269187</v>
      </c>
      <c r="G16" s="63">
        <v>20269186</v>
      </c>
      <c r="H16" s="64">
        <f t="shared" si="1"/>
        <v>-1</v>
      </c>
      <c r="I16" s="64">
        <v>20269186</v>
      </c>
      <c r="J16" s="29">
        <f t="shared" si="2"/>
        <v>-4.93359699133468E-06</v>
      </c>
      <c r="K16" s="30">
        <f t="shared" si="3"/>
        <v>-4.93359699133468E-06</v>
      </c>
      <c r="L16" s="83">
        <v>-9641572</v>
      </c>
      <c r="M16" s="84">
        <v>-9118604</v>
      </c>
      <c r="N16" s="31">
        <f t="shared" si="4"/>
        <v>1.0371752656102138E-05</v>
      </c>
      <c r="O16" s="30">
        <f t="shared" si="5"/>
        <v>1.0966590938700705E-05</v>
      </c>
      <c r="P16" s="5"/>
      <c r="Q16" s="32"/>
    </row>
    <row r="17" spans="1:17" ht="12.75">
      <c r="A17" s="2" t="s">
        <v>16</v>
      </c>
      <c r="B17" s="28" t="s">
        <v>26</v>
      </c>
      <c r="C17" s="62">
        <v>56336278</v>
      </c>
      <c r="D17" s="63">
        <v>56309686</v>
      </c>
      <c r="E17" s="64">
        <f t="shared" si="0"/>
        <v>-26592</v>
      </c>
      <c r="F17" s="62">
        <v>57786478</v>
      </c>
      <c r="G17" s="63">
        <v>58000589</v>
      </c>
      <c r="H17" s="64">
        <f t="shared" si="1"/>
        <v>214111</v>
      </c>
      <c r="I17" s="64">
        <v>58519449</v>
      </c>
      <c r="J17" s="41">
        <f t="shared" si="2"/>
        <v>-0.04720226636200567</v>
      </c>
      <c r="K17" s="30">
        <f t="shared" si="3"/>
        <v>0.3705209374414547</v>
      </c>
      <c r="L17" s="87">
        <v>-9641572</v>
      </c>
      <c r="M17" s="84">
        <v>-9118604</v>
      </c>
      <c r="N17" s="31">
        <f t="shared" si="4"/>
        <v>0.27580564663106805</v>
      </c>
      <c r="O17" s="30">
        <f t="shared" si="5"/>
        <v>-2.3480677524761466</v>
      </c>
      <c r="P17" s="5"/>
      <c r="Q17" s="32"/>
    </row>
    <row r="18" spans="1:17" ht="16.5">
      <c r="A18" s="2" t="s">
        <v>16</v>
      </c>
      <c r="B18" s="33" t="s">
        <v>27</v>
      </c>
      <c r="C18" s="65">
        <v>156836708</v>
      </c>
      <c r="D18" s="66">
        <v>147195136</v>
      </c>
      <c r="E18" s="67">
        <f t="shared" si="0"/>
        <v>-9641572</v>
      </c>
      <c r="F18" s="65">
        <v>160734691</v>
      </c>
      <c r="G18" s="66">
        <v>151616087</v>
      </c>
      <c r="H18" s="67">
        <f t="shared" si="1"/>
        <v>-9118604</v>
      </c>
      <c r="I18" s="67">
        <v>154717803</v>
      </c>
      <c r="J18" s="42">
        <f t="shared" si="2"/>
        <v>-6.1475225557527</v>
      </c>
      <c r="K18" s="35">
        <f t="shared" si="3"/>
        <v>-5.6730777551934946</v>
      </c>
      <c r="L18" s="88">
        <v>-9641572</v>
      </c>
      <c r="M18" s="86">
        <v>-9118604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-5333267</v>
      </c>
      <c r="D19" s="72">
        <v>-2834837</v>
      </c>
      <c r="E19" s="73">
        <f t="shared" si="0"/>
        <v>2498430</v>
      </c>
      <c r="F19" s="74">
        <v>-5039144</v>
      </c>
      <c r="G19" s="75">
        <v>-2665006</v>
      </c>
      <c r="H19" s="76">
        <f t="shared" si="1"/>
        <v>2374138</v>
      </c>
      <c r="I19" s="76">
        <v>-269100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9</v>
      </c>
      <c r="D22" s="63">
        <v>0</v>
      </c>
      <c r="E22" s="64">
        <f t="shared" si="0"/>
        <v>-9</v>
      </c>
      <c r="F22" s="62">
        <v>9</v>
      </c>
      <c r="G22" s="63">
        <v>0</v>
      </c>
      <c r="H22" s="64">
        <f t="shared" si="1"/>
        <v>-9</v>
      </c>
      <c r="I22" s="64">
        <v>0</v>
      </c>
      <c r="J22" s="29">
        <f t="shared" si="2"/>
        <v>-100</v>
      </c>
      <c r="K22" s="30">
        <f t="shared" si="3"/>
        <v>-100</v>
      </c>
      <c r="L22" s="83">
        <v>4876988</v>
      </c>
      <c r="M22" s="84">
        <v>-3966011</v>
      </c>
      <c r="N22" s="31">
        <f t="shared" si="4"/>
        <v>-0.00018454013009669082</v>
      </c>
      <c r="O22" s="30">
        <f t="shared" si="5"/>
        <v>0.0002269282662100534</v>
      </c>
      <c r="P22" s="5"/>
      <c r="Q22" s="32"/>
    </row>
    <row r="23" spans="1:17" ht="12.75">
      <c r="A23" s="6" t="s">
        <v>16</v>
      </c>
      <c r="B23" s="28" t="s">
        <v>31</v>
      </c>
      <c r="C23" s="62">
        <v>1</v>
      </c>
      <c r="D23" s="63">
        <v>0</v>
      </c>
      <c r="E23" s="64">
        <f t="shared" si="0"/>
        <v>-1</v>
      </c>
      <c r="F23" s="62">
        <v>1</v>
      </c>
      <c r="G23" s="63">
        <v>0</v>
      </c>
      <c r="H23" s="64">
        <f t="shared" si="1"/>
        <v>-1</v>
      </c>
      <c r="I23" s="64">
        <v>1</v>
      </c>
      <c r="J23" s="29">
        <f t="shared" si="2"/>
        <v>-100</v>
      </c>
      <c r="K23" s="30">
        <f t="shared" si="3"/>
        <v>-100</v>
      </c>
      <c r="L23" s="83">
        <v>4876988</v>
      </c>
      <c r="M23" s="84">
        <v>-3966011</v>
      </c>
      <c r="N23" s="31">
        <f t="shared" si="4"/>
        <v>-2.0504458899632316E-05</v>
      </c>
      <c r="O23" s="30">
        <f t="shared" si="5"/>
        <v>2.5214251801117042E-05</v>
      </c>
      <c r="P23" s="5"/>
      <c r="Q23" s="32"/>
    </row>
    <row r="24" spans="1:17" ht="12.75">
      <c r="A24" s="6" t="s">
        <v>16</v>
      </c>
      <c r="B24" s="28" t="s">
        <v>32</v>
      </c>
      <c r="C24" s="62">
        <v>19397002</v>
      </c>
      <c r="D24" s="63">
        <v>24274000</v>
      </c>
      <c r="E24" s="64">
        <f t="shared" si="0"/>
        <v>4876998</v>
      </c>
      <c r="F24" s="62">
        <v>30701001</v>
      </c>
      <c r="G24" s="63">
        <v>26735000</v>
      </c>
      <c r="H24" s="64">
        <f t="shared" si="1"/>
        <v>-3966001</v>
      </c>
      <c r="I24" s="64">
        <v>27460000</v>
      </c>
      <c r="J24" s="29">
        <f t="shared" si="2"/>
        <v>25.14305045697268</v>
      </c>
      <c r="K24" s="30">
        <f t="shared" si="3"/>
        <v>-12.918148825180001</v>
      </c>
      <c r="L24" s="83">
        <v>4876988</v>
      </c>
      <c r="M24" s="84">
        <v>-3966011</v>
      </c>
      <c r="N24" s="31">
        <f t="shared" si="4"/>
        <v>100.000205044589</v>
      </c>
      <c r="O24" s="30">
        <f t="shared" si="5"/>
        <v>99.99974785748199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4876988</v>
      </c>
      <c r="M25" s="84">
        <v>-3966011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19397012</v>
      </c>
      <c r="D26" s="66">
        <v>24274000</v>
      </c>
      <c r="E26" s="67">
        <f t="shared" si="0"/>
        <v>4876988</v>
      </c>
      <c r="F26" s="65">
        <v>30701011</v>
      </c>
      <c r="G26" s="66">
        <v>26735000</v>
      </c>
      <c r="H26" s="67">
        <f t="shared" si="1"/>
        <v>-3966011</v>
      </c>
      <c r="I26" s="67">
        <v>27460001</v>
      </c>
      <c r="J26" s="42">
        <f t="shared" si="2"/>
        <v>25.142985940308744</v>
      </c>
      <c r="K26" s="35">
        <f t="shared" si="3"/>
        <v>-12.918177189669747</v>
      </c>
      <c r="L26" s="88">
        <v>4876988</v>
      </c>
      <c r="M26" s="86">
        <v>-3966011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10397011</v>
      </c>
      <c r="D28" s="63">
        <v>14274000</v>
      </c>
      <c r="E28" s="64">
        <f t="shared" si="0"/>
        <v>3876989</v>
      </c>
      <c r="F28" s="62">
        <v>20701010</v>
      </c>
      <c r="G28" s="63">
        <v>19735000</v>
      </c>
      <c r="H28" s="64">
        <f t="shared" si="1"/>
        <v>-966010</v>
      </c>
      <c r="I28" s="64">
        <v>20460000</v>
      </c>
      <c r="J28" s="29">
        <f t="shared" si="2"/>
        <v>37.28945751812709</v>
      </c>
      <c r="K28" s="30">
        <f t="shared" si="3"/>
        <v>-4.666487287335255</v>
      </c>
      <c r="L28" s="83">
        <v>4876984</v>
      </c>
      <c r="M28" s="84">
        <v>-3966015</v>
      </c>
      <c r="N28" s="31">
        <f t="shared" si="4"/>
        <v>79.49562680541908</v>
      </c>
      <c r="O28" s="30">
        <f t="shared" si="5"/>
        <v>24.357194816459344</v>
      </c>
      <c r="P28" s="5"/>
      <c r="Q28" s="32"/>
    </row>
    <row r="29" spans="1:17" ht="12.75">
      <c r="A29" s="6" t="s">
        <v>16</v>
      </c>
      <c r="B29" s="28" t="s">
        <v>36</v>
      </c>
      <c r="C29" s="62">
        <v>9000001</v>
      </c>
      <c r="D29" s="63">
        <v>10000000</v>
      </c>
      <c r="E29" s="64">
        <f t="shared" si="0"/>
        <v>999999</v>
      </c>
      <c r="F29" s="62">
        <v>10000001</v>
      </c>
      <c r="G29" s="63">
        <v>7000000</v>
      </c>
      <c r="H29" s="64">
        <f t="shared" si="1"/>
        <v>-3000001</v>
      </c>
      <c r="I29" s="64">
        <v>7000000</v>
      </c>
      <c r="J29" s="29">
        <f t="shared" si="2"/>
        <v>11.111098765433471</v>
      </c>
      <c r="K29" s="30">
        <f t="shared" si="3"/>
        <v>-30.0000069999993</v>
      </c>
      <c r="L29" s="83">
        <v>4876984</v>
      </c>
      <c r="M29" s="84">
        <v>-3966015</v>
      </c>
      <c r="N29" s="31">
        <f t="shared" si="4"/>
        <v>20.50445521248378</v>
      </c>
      <c r="O29" s="30">
        <f t="shared" si="5"/>
        <v>75.64270432663518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4876984</v>
      </c>
      <c r="M30" s="84">
        <v>-3966015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4876984</v>
      </c>
      <c r="M31" s="84">
        <v>-3966015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4</v>
      </c>
      <c r="D32" s="63">
        <v>0</v>
      </c>
      <c r="E32" s="64">
        <f t="shared" si="0"/>
        <v>-4</v>
      </c>
      <c r="F32" s="62">
        <v>4</v>
      </c>
      <c r="G32" s="63">
        <v>0</v>
      </c>
      <c r="H32" s="64">
        <f t="shared" si="1"/>
        <v>-4</v>
      </c>
      <c r="I32" s="64">
        <v>1</v>
      </c>
      <c r="J32" s="29">
        <f t="shared" si="2"/>
        <v>-100</v>
      </c>
      <c r="K32" s="30">
        <f t="shared" si="3"/>
        <v>-100</v>
      </c>
      <c r="L32" s="83">
        <v>4876984</v>
      </c>
      <c r="M32" s="84">
        <v>-3966015</v>
      </c>
      <c r="N32" s="31">
        <f t="shared" si="4"/>
        <v>-8.2017902867838E-05</v>
      </c>
      <c r="O32" s="30">
        <f t="shared" si="5"/>
        <v>0.00010085690548321172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19397016</v>
      </c>
      <c r="D33" s="81">
        <v>24274000</v>
      </c>
      <c r="E33" s="82">
        <f t="shared" si="0"/>
        <v>4876984</v>
      </c>
      <c r="F33" s="80">
        <v>30701015</v>
      </c>
      <c r="G33" s="81">
        <v>26735000</v>
      </c>
      <c r="H33" s="82">
        <f t="shared" si="1"/>
        <v>-3966015</v>
      </c>
      <c r="I33" s="82">
        <v>27460001</v>
      </c>
      <c r="J33" s="57">
        <f t="shared" si="2"/>
        <v>25.142960133661795</v>
      </c>
      <c r="K33" s="58">
        <f t="shared" si="3"/>
        <v>-12.918188535460473</v>
      </c>
      <c r="L33" s="95">
        <v>4876984</v>
      </c>
      <c r="M33" s="96">
        <v>-3966015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18145744</v>
      </c>
      <c r="D8" s="63">
        <v>15748646</v>
      </c>
      <c r="E8" s="64">
        <f>$D8-$C8</f>
        <v>-2397098</v>
      </c>
      <c r="F8" s="62">
        <v>18980447</v>
      </c>
      <c r="G8" s="63">
        <v>16693565</v>
      </c>
      <c r="H8" s="64">
        <f>$G8-$F8</f>
        <v>-2286882</v>
      </c>
      <c r="I8" s="64">
        <v>17695179</v>
      </c>
      <c r="J8" s="29">
        <f>IF(($C8=0),0,(($E8/$C8)*100))</f>
        <v>-13.210249191215306</v>
      </c>
      <c r="K8" s="30">
        <f>IF(($F8=0),0,(($H8/$F8)*100))</f>
        <v>-12.04862035124884</v>
      </c>
      <c r="L8" s="83">
        <v>826663</v>
      </c>
      <c r="M8" s="84">
        <v>-6161266</v>
      </c>
      <c r="N8" s="31">
        <f>IF(($L8=0),0,(($E8/$L8)*100))</f>
        <v>-289.97281842782365</v>
      </c>
      <c r="O8" s="30">
        <f>IF(($M8=0),0,(($H8/$M8)*100))</f>
        <v>37.11707950930864</v>
      </c>
      <c r="P8" s="5"/>
      <c r="Q8" s="32"/>
    </row>
    <row r="9" spans="1:17" ht="12.75">
      <c r="A9" s="2" t="s">
        <v>16</v>
      </c>
      <c r="B9" s="28" t="s">
        <v>19</v>
      </c>
      <c r="C9" s="62">
        <v>72621753</v>
      </c>
      <c r="D9" s="63">
        <v>81562417</v>
      </c>
      <c r="E9" s="64">
        <f>$D9-$C9</f>
        <v>8940664</v>
      </c>
      <c r="F9" s="62">
        <v>75962353</v>
      </c>
      <c r="G9" s="63">
        <v>83137444</v>
      </c>
      <c r="H9" s="64">
        <f>$G9-$F9</f>
        <v>7175091</v>
      </c>
      <c r="I9" s="64">
        <v>87057531</v>
      </c>
      <c r="J9" s="29">
        <f>IF(($C9=0),0,(($E9/$C9)*100))</f>
        <v>12.311275383286327</v>
      </c>
      <c r="K9" s="30">
        <f>IF(($F9=0),0,(($H9/$F9)*100))</f>
        <v>9.445588132321282</v>
      </c>
      <c r="L9" s="83">
        <v>826663</v>
      </c>
      <c r="M9" s="84">
        <v>-6161266</v>
      </c>
      <c r="N9" s="31">
        <f>IF(($L9=0),0,(($E9/$L9)*100))</f>
        <v>1081.5367326226044</v>
      </c>
      <c r="O9" s="30">
        <f>IF(($M9=0),0,(($H9/$M9)*100))</f>
        <v>-116.45481626665688</v>
      </c>
      <c r="P9" s="5"/>
      <c r="Q9" s="32"/>
    </row>
    <row r="10" spans="1:17" ht="12.75">
      <c r="A10" s="2" t="s">
        <v>16</v>
      </c>
      <c r="B10" s="28" t="s">
        <v>20</v>
      </c>
      <c r="C10" s="62">
        <v>111540266</v>
      </c>
      <c r="D10" s="63">
        <v>105823363</v>
      </c>
      <c r="E10" s="64">
        <f aca="true" t="shared" si="0" ref="E10:E33">$D10-$C10</f>
        <v>-5716903</v>
      </c>
      <c r="F10" s="62">
        <v>118267529</v>
      </c>
      <c r="G10" s="63">
        <v>107218054</v>
      </c>
      <c r="H10" s="64">
        <f aca="true" t="shared" si="1" ref="H10:H33">$G10-$F10</f>
        <v>-11049475</v>
      </c>
      <c r="I10" s="64">
        <v>110095592</v>
      </c>
      <c r="J10" s="29">
        <f aca="true" t="shared" si="2" ref="J10:J33">IF(($C10=0),0,(($E10/$C10)*100))</f>
        <v>-5.125416322747518</v>
      </c>
      <c r="K10" s="30">
        <f aca="true" t="shared" si="3" ref="K10:K33">IF(($F10=0),0,(($H10/$F10)*100))</f>
        <v>-9.342779961184442</v>
      </c>
      <c r="L10" s="83">
        <v>826663</v>
      </c>
      <c r="M10" s="84">
        <v>-6161266</v>
      </c>
      <c r="N10" s="31">
        <f aca="true" t="shared" si="4" ref="N10:N33">IF(($L10=0),0,(($E10/$L10)*100))</f>
        <v>-691.5639141947806</v>
      </c>
      <c r="O10" s="30">
        <f aca="true" t="shared" si="5" ref="O10:O33">IF(($M10=0),0,(($H10/$M10)*100))</f>
        <v>179.33773675734827</v>
      </c>
      <c r="P10" s="5"/>
      <c r="Q10" s="32"/>
    </row>
    <row r="11" spans="1:17" ht="16.5">
      <c r="A11" s="6" t="s">
        <v>16</v>
      </c>
      <c r="B11" s="33" t="s">
        <v>21</v>
      </c>
      <c r="C11" s="65">
        <v>202307763</v>
      </c>
      <c r="D11" s="66">
        <v>203134426</v>
      </c>
      <c r="E11" s="67">
        <f t="shared" si="0"/>
        <v>826663</v>
      </c>
      <c r="F11" s="65">
        <v>213210329</v>
      </c>
      <c r="G11" s="66">
        <v>207049063</v>
      </c>
      <c r="H11" s="67">
        <f t="shared" si="1"/>
        <v>-6161266</v>
      </c>
      <c r="I11" s="67">
        <v>214848302</v>
      </c>
      <c r="J11" s="34">
        <f t="shared" si="2"/>
        <v>0.4086165492324682</v>
      </c>
      <c r="K11" s="35">
        <f t="shared" si="3"/>
        <v>-2.8897596232310114</v>
      </c>
      <c r="L11" s="85">
        <v>826663</v>
      </c>
      <c r="M11" s="86">
        <v>-6161266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63745021</v>
      </c>
      <c r="D13" s="63">
        <v>58243449</v>
      </c>
      <c r="E13" s="64">
        <f t="shared" si="0"/>
        <v>-5501572</v>
      </c>
      <c r="F13" s="62">
        <v>66677291</v>
      </c>
      <c r="G13" s="63">
        <v>60682861</v>
      </c>
      <c r="H13" s="64">
        <f t="shared" si="1"/>
        <v>-5994430</v>
      </c>
      <c r="I13" s="64">
        <v>63346133</v>
      </c>
      <c r="J13" s="29">
        <f t="shared" si="2"/>
        <v>-8.630590928819366</v>
      </c>
      <c r="K13" s="30">
        <f t="shared" si="3"/>
        <v>-8.990212274820824</v>
      </c>
      <c r="L13" s="83">
        <v>-1094989</v>
      </c>
      <c r="M13" s="84">
        <v>-3551880</v>
      </c>
      <c r="N13" s="31">
        <f t="shared" si="4"/>
        <v>502.4317139258933</v>
      </c>
      <c r="O13" s="30">
        <f t="shared" si="5"/>
        <v>168.7678074709731</v>
      </c>
      <c r="P13" s="5"/>
      <c r="Q13" s="32"/>
    </row>
    <row r="14" spans="1:17" ht="12.75">
      <c r="A14" s="2" t="s">
        <v>16</v>
      </c>
      <c r="B14" s="28" t="s">
        <v>24</v>
      </c>
      <c r="C14" s="62">
        <v>29684434</v>
      </c>
      <c r="D14" s="63">
        <v>23863982</v>
      </c>
      <c r="E14" s="64">
        <f t="shared" si="0"/>
        <v>-5820452</v>
      </c>
      <c r="F14" s="62">
        <v>31049917</v>
      </c>
      <c r="G14" s="63">
        <v>23329305</v>
      </c>
      <c r="H14" s="64">
        <f t="shared" si="1"/>
        <v>-7720612</v>
      </c>
      <c r="I14" s="64">
        <v>19228827</v>
      </c>
      <c r="J14" s="29">
        <f t="shared" si="2"/>
        <v>-19.607758059324965</v>
      </c>
      <c r="K14" s="30">
        <f t="shared" si="3"/>
        <v>-24.865161475310867</v>
      </c>
      <c r="L14" s="83">
        <v>-1094989</v>
      </c>
      <c r="M14" s="84">
        <v>-3551880</v>
      </c>
      <c r="N14" s="31">
        <f t="shared" si="4"/>
        <v>531.5534676604058</v>
      </c>
      <c r="O14" s="30">
        <f t="shared" si="5"/>
        <v>217.36691554894873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-1094989</v>
      </c>
      <c r="M15" s="84">
        <v>-3551880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33545220</v>
      </c>
      <c r="D16" s="63">
        <v>37919300</v>
      </c>
      <c r="E16" s="64">
        <f t="shared" si="0"/>
        <v>4374080</v>
      </c>
      <c r="F16" s="62">
        <v>35088300</v>
      </c>
      <c r="G16" s="63">
        <v>39511910</v>
      </c>
      <c r="H16" s="64">
        <f t="shared" si="1"/>
        <v>4423610</v>
      </c>
      <c r="I16" s="64">
        <v>46250435</v>
      </c>
      <c r="J16" s="29">
        <f t="shared" si="2"/>
        <v>13.039354042096013</v>
      </c>
      <c r="K16" s="30">
        <f t="shared" si="3"/>
        <v>12.607079852828434</v>
      </c>
      <c r="L16" s="83">
        <v>-1094989</v>
      </c>
      <c r="M16" s="84">
        <v>-3551880</v>
      </c>
      <c r="N16" s="31">
        <f t="shared" si="4"/>
        <v>-399.46337360466634</v>
      </c>
      <c r="O16" s="30">
        <f t="shared" si="5"/>
        <v>-124.54277734608151</v>
      </c>
      <c r="P16" s="5"/>
      <c r="Q16" s="32"/>
    </row>
    <row r="17" spans="1:17" ht="12.75">
      <c r="A17" s="2" t="s">
        <v>16</v>
      </c>
      <c r="B17" s="28" t="s">
        <v>26</v>
      </c>
      <c r="C17" s="62">
        <v>78085387</v>
      </c>
      <c r="D17" s="63">
        <v>83938342</v>
      </c>
      <c r="E17" s="64">
        <f t="shared" si="0"/>
        <v>5852955</v>
      </c>
      <c r="F17" s="62">
        <v>81677311</v>
      </c>
      <c r="G17" s="63">
        <v>87416863</v>
      </c>
      <c r="H17" s="64">
        <f t="shared" si="1"/>
        <v>5739552</v>
      </c>
      <c r="I17" s="64">
        <v>91000652</v>
      </c>
      <c r="J17" s="41">
        <f t="shared" si="2"/>
        <v>7.495583008380301</v>
      </c>
      <c r="K17" s="30">
        <f t="shared" si="3"/>
        <v>7.027106952627273</v>
      </c>
      <c r="L17" s="87">
        <v>-1094989</v>
      </c>
      <c r="M17" s="84">
        <v>-3551880</v>
      </c>
      <c r="N17" s="31">
        <f t="shared" si="4"/>
        <v>-534.5218079816327</v>
      </c>
      <c r="O17" s="30">
        <f t="shared" si="5"/>
        <v>-161.59194567384034</v>
      </c>
      <c r="P17" s="5"/>
      <c r="Q17" s="32"/>
    </row>
    <row r="18" spans="1:17" ht="16.5">
      <c r="A18" s="2" t="s">
        <v>16</v>
      </c>
      <c r="B18" s="33" t="s">
        <v>27</v>
      </c>
      <c r="C18" s="65">
        <v>205060062</v>
      </c>
      <c r="D18" s="66">
        <v>203965073</v>
      </c>
      <c r="E18" s="67">
        <f t="shared" si="0"/>
        <v>-1094989</v>
      </c>
      <c r="F18" s="65">
        <v>214492819</v>
      </c>
      <c r="G18" s="66">
        <v>210940939</v>
      </c>
      <c r="H18" s="67">
        <f t="shared" si="1"/>
        <v>-3551880</v>
      </c>
      <c r="I18" s="67">
        <v>219826047</v>
      </c>
      <c r="J18" s="42">
        <f t="shared" si="2"/>
        <v>-0.5339845259580581</v>
      </c>
      <c r="K18" s="35">
        <f t="shared" si="3"/>
        <v>-1.6559435493269357</v>
      </c>
      <c r="L18" s="88">
        <v>-1094989</v>
      </c>
      <c r="M18" s="86">
        <v>-3551880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-2752299</v>
      </c>
      <c r="D19" s="72">
        <v>-830647</v>
      </c>
      <c r="E19" s="73">
        <f t="shared" si="0"/>
        <v>1921652</v>
      </c>
      <c r="F19" s="74">
        <v>-1282490</v>
      </c>
      <c r="G19" s="75">
        <v>-3891876</v>
      </c>
      <c r="H19" s="76">
        <f t="shared" si="1"/>
        <v>-2609386</v>
      </c>
      <c r="I19" s="76">
        <v>-4977745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-13967000</v>
      </c>
      <c r="M22" s="84">
        <v>6999050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3185000</v>
      </c>
      <c r="E23" s="64">
        <f t="shared" si="0"/>
        <v>3185000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-13967000</v>
      </c>
      <c r="M23" s="84">
        <v>6999050</v>
      </c>
      <c r="N23" s="31">
        <f t="shared" si="4"/>
        <v>-22.803751700436745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35444650</v>
      </c>
      <c r="D24" s="63">
        <v>18292650</v>
      </c>
      <c r="E24" s="64">
        <f t="shared" si="0"/>
        <v>-17152000</v>
      </c>
      <c r="F24" s="62">
        <v>15864550</v>
      </c>
      <c r="G24" s="63">
        <v>22863600</v>
      </c>
      <c r="H24" s="64">
        <f t="shared" si="1"/>
        <v>6999050</v>
      </c>
      <c r="I24" s="64">
        <v>23610600</v>
      </c>
      <c r="J24" s="29">
        <f t="shared" si="2"/>
        <v>-48.39094193340885</v>
      </c>
      <c r="K24" s="30">
        <f t="shared" si="3"/>
        <v>44.11754509267517</v>
      </c>
      <c r="L24" s="83">
        <v>-13967000</v>
      </c>
      <c r="M24" s="84">
        <v>6999050</v>
      </c>
      <c r="N24" s="31">
        <f t="shared" si="4"/>
        <v>122.80375170043673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-13967000</v>
      </c>
      <c r="M25" s="84">
        <v>6999050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35444650</v>
      </c>
      <c r="D26" s="66">
        <v>21477650</v>
      </c>
      <c r="E26" s="67">
        <f t="shared" si="0"/>
        <v>-13967000</v>
      </c>
      <c r="F26" s="65">
        <v>15864550</v>
      </c>
      <c r="G26" s="66">
        <v>22863600</v>
      </c>
      <c r="H26" s="67">
        <f t="shared" si="1"/>
        <v>6999050</v>
      </c>
      <c r="I26" s="67">
        <v>23610600</v>
      </c>
      <c r="J26" s="42">
        <f t="shared" si="2"/>
        <v>-39.405100628726764</v>
      </c>
      <c r="K26" s="35">
        <f t="shared" si="3"/>
        <v>44.11754509267517</v>
      </c>
      <c r="L26" s="88">
        <v>-13967000</v>
      </c>
      <c r="M26" s="86">
        <v>6999050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-13967000</v>
      </c>
      <c r="M28" s="84">
        <v>6999050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3000000</v>
      </c>
      <c r="D29" s="63">
        <v>0</v>
      </c>
      <c r="E29" s="64">
        <f t="shared" si="0"/>
        <v>-3000000</v>
      </c>
      <c r="F29" s="62">
        <v>4000000</v>
      </c>
      <c r="G29" s="63">
        <v>3000000</v>
      </c>
      <c r="H29" s="64">
        <f t="shared" si="1"/>
        <v>-1000000</v>
      </c>
      <c r="I29" s="64">
        <v>3000000</v>
      </c>
      <c r="J29" s="29">
        <f t="shared" si="2"/>
        <v>-100</v>
      </c>
      <c r="K29" s="30">
        <f t="shared" si="3"/>
        <v>-25</v>
      </c>
      <c r="L29" s="83">
        <v>-13967000</v>
      </c>
      <c r="M29" s="84">
        <v>6999050</v>
      </c>
      <c r="N29" s="31">
        <f t="shared" si="4"/>
        <v>21.479200973723778</v>
      </c>
      <c r="O29" s="30">
        <f t="shared" si="5"/>
        <v>-14.287653324379738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-13967000</v>
      </c>
      <c r="M30" s="84">
        <v>6999050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11444650</v>
      </c>
      <c r="D31" s="63">
        <v>12367650</v>
      </c>
      <c r="E31" s="64">
        <f t="shared" si="0"/>
        <v>923000</v>
      </c>
      <c r="F31" s="62">
        <v>11864550</v>
      </c>
      <c r="G31" s="63">
        <v>11863600</v>
      </c>
      <c r="H31" s="64">
        <f t="shared" si="1"/>
        <v>-950</v>
      </c>
      <c r="I31" s="64">
        <v>12205600</v>
      </c>
      <c r="J31" s="29">
        <f t="shared" si="2"/>
        <v>8.064903688623067</v>
      </c>
      <c r="K31" s="30">
        <f t="shared" si="3"/>
        <v>-0.008007046200656577</v>
      </c>
      <c r="L31" s="83">
        <v>-13967000</v>
      </c>
      <c r="M31" s="84">
        <v>6999050</v>
      </c>
      <c r="N31" s="31">
        <f t="shared" si="4"/>
        <v>-6.608434166249015</v>
      </c>
      <c r="O31" s="30">
        <f t="shared" si="5"/>
        <v>-0.01357327065816075</v>
      </c>
      <c r="P31" s="5"/>
      <c r="Q31" s="32"/>
    </row>
    <row r="32" spans="1:17" ht="12.75">
      <c r="A32" s="6" t="s">
        <v>16</v>
      </c>
      <c r="B32" s="28" t="s">
        <v>39</v>
      </c>
      <c r="C32" s="62">
        <v>21000000</v>
      </c>
      <c r="D32" s="63">
        <v>9110000</v>
      </c>
      <c r="E32" s="64">
        <f t="shared" si="0"/>
        <v>-11890000</v>
      </c>
      <c r="F32" s="62">
        <v>0</v>
      </c>
      <c r="G32" s="63">
        <v>8000000</v>
      </c>
      <c r="H32" s="64">
        <f t="shared" si="1"/>
        <v>8000000</v>
      </c>
      <c r="I32" s="64">
        <v>8405000</v>
      </c>
      <c r="J32" s="29">
        <f t="shared" si="2"/>
        <v>-56.61904761904763</v>
      </c>
      <c r="K32" s="30">
        <f t="shared" si="3"/>
        <v>0</v>
      </c>
      <c r="L32" s="83">
        <v>-13967000</v>
      </c>
      <c r="M32" s="84">
        <v>6999050</v>
      </c>
      <c r="N32" s="31">
        <f t="shared" si="4"/>
        <v>85.12923319252523</v>
      </c>
      <c r="O32" s="30">
        <f t="shared" si="5"/>
        <v>114.3012265950379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35444650</v>
      </c>
      <c r="D33" s="81">
        <v>21477650</v>
      </c>
      <c r="E33" s="82">
        <f t="shared" si="0"/>
        <v>-13967000</v>
      </c>
      <c r="F33" s="80">
        <v>15864550</v>
      </c>
      <c r="G33" s="81">
        <v>22863600</v>
      </c>
      <c r="H33" s="82">
        <f t="shared" si="1"/>
        <v>6999050</v>
      </c>
      <c r="I33" s="82">
        <v>23610600</v>
      </c>
      <c r="J33" s="57">
        <f t="shared" si="2"/>
        <v>-39.405100628726764</v>
      </c>
      <c r="K33" s="58">
        <f t="shared" si="3"/>
        <v>44.11754509267517</v>
      </c>
      <c r="L33" s="95">
        <v>-13967000</v>
      </c>
      <c r="M33" s="96">
        <v>6999050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39069149</v>
      </c>
      <c r="D8" s="63">
        <v>39820479</v>
      </c>
      <c r="E8" s="64">
        <f>$D8-$C8</f>
        <v>751330</v>
      </c>
      <c r="F8" s="62">
        <v>40202154</v>
      </c>
      <c r="G8" s="63">
        <v>42209707</v>
      </c>
      <c r="H8" s="64">
        <f>$G8-$F8</f>
        <v>2007553</v>
      </c>
      <c r="I8" s="64">
        <v>44742290</v>
      </c>
      <c r="J8" s="29">
        <f>IF(($C8=0),0,(($E8/$C8)*100))</f>
        <v>1.9230774645232227</v>
      </c>
      <c r="K8" s="30">
        <f>IF(($F8=0),0,(($H8/$F8)*100))</f>
        <v>4.993645365370224</v>
      </c>
      <c r="L8" s="83">
        <v>-32384602</v>
      </c>
      <c r="M8" s="84">
        <v>-27136732</v>
      </c>
      <c r="N8" s="31">
        <f>IF(($L8=0),0,(($E8/$L8)*100))</f>
        <v>-2.320022336541298</v>
      </c>
      <c r="O8" s="30">
        <f>IF(($M8=0),0,(($H8/$M8)*100))</f>
        <v>-7.397917332123853</v>
      </c>
      <c r="P8" s="5"/>
      <c r="Q8" s="32"/>
    </row>
    <row r="9" spans="1:17" ht="12.75">
      <c r="A9" s="2" t="s">
        <v>16</v>
      </c>
      <c r="B9" s="28" t="s">
        <v>19</v>
      </c>
      <c r="C9" s="62">
        <v>161910641</v>
      </c>
      <c r="D9" s="63">
        <v>166931868</v>
      </c>
      <c r="E9" s="64">
        <f>$D9-$C9</f>
        <v>5021227</v>
      </c>
      <c r="F9" s="62">
        <v>166606050</v>
      </c>
      <c r="G9" s="63">
        <v>176947778</v>
      </c>
      <c r="H9" s="64">
        <f>$G9-$F9</f>
        <v>10341728</v>
      </c>
      <c r="I9" s="64">
        <v>187564642</v>
      </c>
      <c r="J9" s="29">
        <f>IF(($C9=0),0,(($E9/$C9)*100))</f>
        <v>3.1012334760628857</v>
      </c>
      <c r="K9" s="30">
        <f>IF(($F9=0),0,(($H9/$F9)*100))</f>
        <v>6.207294392970724</v>
      </c>
      <c r="L9" s="83">
        <v>-32384602</v>
      </c>
      <c r="M9" s="84">
        <v>-27136732</v>
      </c>
      <c r="N9" s="31">
        <f>IF(($L9=0),0,(($E9/$L9)*100))</f>
        <v>-15.504982892795779</v>
      </c>
      <c r="O9" s="30">
        <f>IF(($M9=0),0,(($H9/$M9)*100))</f>
        <v>-38.10970311384584</v>
      </c>
      <c r="P9" s="5"/>
      <c r="Q9" s="32"/>
    </row>
    <row r="10" spans="1:17" ht="12.75">
      <c r="A10" s="2" t="s">
        <v>16</v>
      </c>
      <c r="B10" s="28" t="s">
        <v>20</v>
      </c>
      <c r="C10" s="62">
        <v>99470070</v>
      </c>
      <c r="D10" s="63">
        <v>61312911</v>
      </c>
      <c r="E10" s="64">
        <f aca="true" t="shared" si="0" ref="E10:E33">$D10-$C10</f>
        <v>-38157159</v>
      </c>
      <c r="F10" s="62">
        <v>104477700</v>
      </c>
      <c r="G10" s="63">
        <v>64991687</v>
      </c>
      <c r="H10" s="64">
        <f aca="true" t="shared" si="1" ref="H10:H33">$G10-$F10</f>
        <v>-39486013</v>
      </c>
      <c r="I10" s="64">
        <v>68891189</v>
      </c>
      <c r="J10" s="29">
        <f aca="true" t="shared" si="2" ref="J10:J33">IF(($C10=0),0,(($E10/$C10)*100))</f>
        <v>-38.36044249290264</v>
      </c>
      <c r="K10" s="30">
        <f aca="true" t="shared" si="3" ref="K10:K33">IF(($F10=0),0,(($H10/$F10)*100))</f>
        <v>-37.79372344529024</v>
      </c>
      <c r="L10" s="83">
        <v>-32384602</v>
      </c>
      <c r="M10" s="84">
        <v>-27136732</v>
      </c>
      <c r="N10" s="31">
        <f aca="true" t="shared" si="4" ref="N10:N33">IF(($L10=0),0,(($E10/$L10)*100))</f>
        <v>117.82500522933708</v>
      </c>
      <c r="O10" s="30">
        <f aca="true" t="shared" si="5" ref="O10:O33">IF(($M10=0),0,(($H10/$M10)*100))</f>
        <v>145.5076204459697</v>
      </c>
      <c r="P10" s="5"/>
      <c r="Q10" s="32"/>
    </row>
    <row r="11" spans="1:17" ht="16.5">
      <c r="A11" s="6" t="s">
        <v>16</v>
      </c>
      <c r="B11" s="33" t="s">
        <v>21</v>
      </c>
      <c r="C11" s="65">
        <v>300449860</v>
      </c>
      <c r="D11" s="66">
        <v>268065258</v>
      </c>
      <c r="E11" s="67">
        <f t="shared" si="0"/>
        <v>-32384602</v>
      </c>
      <c r="F11" s="65">
        <v>311285904</v>
      </c>
      <c r="G11" s="66">
        <v>284149172</v>
      </c>
      <c r="H11" s="67">
        <f t="shared" si="1"/>
        <v>-27136732</v>
      </c>
      <c r="I11" s="67">
        <v>301198121</v>
      </c>
      <c r="J11" s="34">
        <f t="shared" si="2"/>
        <v>-10.77870430693494</v>
      </c>
      <c r="K11" s="35">
        <f t="shared" si="3"/>
        <v>-8.71762314042977</v>
      </c>
      <c r="L11" s="85">
        <v>-32384602</v>
      </c>
      <c r="M11" s="86">
        <v>-27136732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91260660</v>
      </c>
      <c r="D13" s="63">
        <v>94760796</v>
      </c>
      <c r="E13" s="64">
        <f t="shared" si="0"/>
        <v>3500136</v>
      </c>
      <c r="F13" s="62">
        <v>93907203</v>
      </c>
      <c r="G13" s="63">
        <v>100446443</v>
      </c>
      <c r="H13" s="64">
        <f t="shared" si="1"/>
        <v>6539240</v>
      </c>
      <c r="I13" s="64">
        <v>106473236</v>
      </c>
      <c r="J13" s="29">
        <f t="shared" si="2"/>
        <v>3.835317430314442</v>
      </c>
      <c r="K13" s="30">
        <f t="shared" si="3"/>
        <v>6.963512692418281</v>
      </c>
      <c r="L13" s="83">
        <v>-22836056</v>
      </c>
      <c r="M13" s="84">
        <v>-14998654</v>
      </c>
      <c r="N13" s="31">
        <f t="shared" si="4"/>
        <v>-15.327235140779125</v>
      </c>
      <c r="O13" s="30">
        <f t="shared" si="5"/>
        <v>-43.598845603078786</v>
      </c>
      <c r="P13" s="5"/>
      <c r="Q13" s="32"/>
    </row>
    <row r="14" spans="1:17" ht="12.75">
      <c r="A14" s="2" t="s">
        <v>16</v>
      </c>
      <c r="B14" s="28" t="s">
        <v>24</v>
      </c>
      <c r="C14" s="62">
        <v>8065140</v>
      </c>
      <c r="D14" s="63">
        <v>7213830</v>
      </c>
      <c r="E14" s="64">
        <f t="shared" si="0"/>
        <v>-851310</v>
      </c>
      <c r="F14" s="62">
        <v>8299030</v>
      </c>
      <c r="G14" s="63">
        <v>7646660</v>
      </c>
      <c r="H14" s="64">
        <f t="shared" si="1"/>
        <v>-652370</v>
      </c>
      <c r="I14" s="64">
        <v>8105459</v>
      </c>
      <c r="J14" s="29">
        <f t="shared" si="2"/>
        <v>-10.55542743213385</v>
      </c>
      <c r="K14" s="30">
        <f t="shared" si="3"/>
        <v>-7.860798189667949</v>
      </c>
      <c r="L14" s="83">
        <v>-22836056</v>
      </c>
      <c r="M14" s="84">
        <v>-14998654</v>
      </c>
      <c r="N14" s="31">
        <f t="shared" si="4"/>
        <v>3.727920443004694</v>
      </c>
      <c r="O14" s="30">
        <f t="shared" si="5"/>
        <v>4.349523630587118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-22836056</v>
      </c>
      <c r="M15" s="84">
        <v>-14998654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74509557</v>
      </c>
      <c r="D16" s="63">
        <v>82035237</v>
      </c>
      <c r="E16" s="64">
        <f t="shared" si="0"/>
        <v>7525680</v>
      </c>
      <c r="F16" s="62">
        <v>76670334</v>
      </c>
      <c r="G16" s="63">
        <v>86957351</v>
      </c>
      <c r="H16" s="64">
        <f t="shared" si="1"/>
        <v>10287017</v>
      </c>
      <c r="I16" s="64">
        <v>92174792</v>
      </c>
      <c r="J16" s="29">
        <f t="shared" si="2"/>
        <v>10.100288208665635</v>
      </c>
      <c r="K16" s="30">
        <f t="shared" si="3"/>
        <v>13.417206451715732</v>
      </c>
      <c r="L16" s="83">
        <v>-22836056</v>
      </c>
      <c r="M16" s="84">
        <v>-14998654</v>
      </c>
      <c r="N16" s="31">
        <f t="shared" si="4"/>
        <v>-32.95525286853387</v>
      </c>
      <c r="O16" s="30">
        <f t="shared" si="5"/>
        <v>-68.58626780776461</v>
      </c>
      <c r="P16" s="5"/>
      <c r="Q16" s="32"/>
    </row>
    <row r="17" spans="1:17" ht="12.75">
      <c r="A17" s="2" t="s">
        <v>16</v>
      </c>
      <c r="B17" s="28" t="s">
        <v>26</v>
      </c>
      <c r="C17" s="62">
        <v>116656337</v>
      </c>
      <c r="D17" s="63">
        <v>83645775</v>
      </c>
      <c r="E17" s="64">
        <f t="shared" si="0"/>
        <v>-33010562</v>
      </c>
      <c r="F17" s="62">
        <v>119837065</v>
      </c>
      <c r="G17" s="63">
        <v>88664524</v>
      </c>
      <c r="H17" s="64">
        <f t="shared" si="1"/>
        <v>-31172541</v>
      </c>
      <c r="I17" s="64">
        <v>93984387</v>
      </c>
      <c r="J17" s="41">
        <f t="shared" si="2"/>
        <v>-28.29727286911126</v>
      </c>
      <c r="K17" s="30">
        <f t="shared" si="3"/>
        <v>-26.012436970147757</v>
      </c>
      <c r="L17" s="87">
        <v>-22836056</v>
      </c>
      <c r="M17" s="84">
        <v>-14998654</v>
      </c>
      <c r="N17" s="31">
        <f t="shared" si="4"/>
        <v>144.5545675663083</v>
      </c>
      <c r="O17" s="30">
        <f t="shared" si="5"/>
        <v>207.83558978025627</v>
      </c>
      <c r="P17" s="5"/>
      <c r="Q17" s="32"/>
    </row>
    <row r="18" spans="1:17" ht="16.5">
      <c r="A18" s="2" t="s">
        <v>16</v>
      </c>
      <c r="B18" s="33" t="s">
        <v>27</v>
      </c>
      <c r="C18" s="65">
        <v>290491694</v>
      </c>
      <c r="D18" s="66">
        <v>267655638</v>
      </c>
      <c r="E18" s="67">
        <f t="shared" si="0"/>
        <v>-22836056</v>
      </c>
      <c r="F18" s="65">
        <v>298713632</v>
      </c>
      <c r="G18" s="66">
        <v>283714978</v>
      </c>
      <c r="H18" s="67">
        <f t="shared" si="1"/>
        <v>-14998654</v>
      </c>
      <c r="I18" s="67">
        <v>300737874</v>
      </c>
      <c r="J18" s="42">
        <f t="shared" si="2"/>
        <v>-7.861173476443701</v>
      </c>
      <c r="K18" s="35">
        <f t="shared" si="3"/>
        <v>-5.021081193910829</v>
      </c>
      <c r="L18" s="88">
        <v>-22836056</v>
      </c>
      <c r="M18" s="86">
        <v>-14998654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9958166</v>
      </c>
      <c r="D19" s="72">
        <v>409620</v>
      </c>
      <c r="E19" s="73">
        <f t="shared" si="0"/>
        <v>-9548546</v>
      </c>
      <c r="F19" s="74">
        <v>12572272</v>
      </c>
      <c r="G19" s="75">
        <v>434194</v>
      </c>
      <c r="H19" s="76">
        <f t="shared" si="1"/>
        <v>-12138078</v>
      </c>
      <c r="I19" s="76">
        <v>460247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859620</v>
      </c>
      <c r="E22" s="64">
        <f t="shared" si="0"/>
        <v>859620</v>
      </c>
      <c r="F22" s="62">
        <v>0</v>
      </c>
      <c r="G22" s="63">
        <v>911197</v>
      </c>
      <c r="H22" s="64">
        <f t="shared" si="1"/>
        <v>911197</v>
      </c>
      <c r="I22" s="64">
        <v>965869</v>
      </c>
      <c r="J22" s="29">
        <f t="shared" si="2"/>
        <v>0</v>
      </c>
      <c r="K22" s="30">
        <f t="shared" si="3"/>
        <v>0</v>
      </c>
      <c r="L22" s="83">
        <v>-20316380</v>
      </c>
      <c r="M22" s="84">
        <v>-28612042</v>
      </c>
      <c r="N22" s="31">
        <f t="shared" si="4"/>
        <v>-4.2311671665916855</v>
      </c>
      <c r="O22" s="30">
        <f t="shared" si="5"/>
        <v>-3.1846625976573084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8</v>
      </c>
      <c r="G23" s="63">
        <v>0</v>
      </c>
      <c r="H23" s="64">
        <f t="shared" si="1"/>
        <v>-8</v>
      </c>
      <c r="I23" s="64">
        <v>0</v>
      </c>
      <c r="J23" s="29">
        <f t="shared" si="2"/>
        <v>0</v>
      </c>
      <c r="K23" s="30">
        <f t="shared" si="3"/>
        <v>-100</v>
      </c>
      <c r="L23" s="83">
        <v>-20316380</v>
      </c>
      <c r="M23" s="84">
        <v>-28612042</v>
      </c>
      <c r="N23" s="31">
        <f t="shared" si="4"/>
        <v>0</v>
      </c>
      <c r="O23" s="30">
        <f t="shared" si="5"/>
        <v>2.796025533584775E-05</v>
      </c>
      <c r="P23" s="5"/>
      <c r="Q23" s="32"/>
    </row>
    <row r="24" spans="1:17" ht="12.75">
      <c r="A24" s="6" t="s">
        <v>16</v>
      </c>
      <c r="B24" s="28" t="s">
        <v>32</v>
      </c>
      <c r="C24" s="62">
        <v>48772000</v>
      </c>
      <c r="D24" s="63">
        <v>27596000</v>
      </c>
      <c r="E24" s="64">
        <f t="shared" si="0"/>
        <v>-21176000</v>
      </c>
      <c r="F24" s="62">
        <v>58774991</v>
      </c>
      <c r="G24" s="63">
        <v>29251760</v>
      </c>
      <c r="H24" s="64">
        <f t="shared" si="1"/>
        <v>-29523231</v>
      </c>
      <c r="I24" s="64">
        <v>31006866</v>
      </c>
      <c r="J24" s="29">
        <f t="shared" si="2"/>
        <v>-43.41835479373411</v>
      </c>
      <c r="K24" s="30">
        <f t="shared" si="3"/>
        <v>-50.23094091158602</v>
      </c>
      <c r="L24" s="83">
        <v>-20316380</v>
      </c>
      <c r="M24" s="84">
        <v>-28612042</v>
      </c>
      <c r="N24" s="31">
        <f t="shared" si="4"/>
        <v>104.23116716659169</v>
      </c>
      <c r="O24" s="30">
        <f t="shared" si="5"/>
        <v>103.18463463740197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-20316380</v>
      </c>
      <c r="M25" s="84">
        <v>-28612042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48772000</v>
      </c>
      <c r="D26" s="66">
        <v>28455620</v>
      </c>
      <c r="E26" s="67">
        <f t="shared" si="0"/>
        <v>-20316380</v>
      </c>
      <c r="F26" s="65">
        <v>58774999</v>
      </c>
      <c r="G26" s="66">
        <v>30162957</v>
      </c>
      <c r="H26" s="67">
        <f t="shared" si="1"/>
        <v>-28612042</v>
      </c>
      <c r="I26" s="67">
        <v>31972735</v>
      </c>
      <c r="J26" s="42">
        <f t="shared" si="2"/>
        <v>-41.65582711391782</v>
      </c>
      <c r="K26" s="35">
        <f t="shared" si="3"/>
        <v>-48.68063375041486</v>
      </c>
      <c r="L26" s="88">
        <v>-20316380</v>
      </c>
      <c r="M26" s="86">
        <v>-28612042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29000000</v>
      </c>
      <c r="D28" s="63">
        <v>8000000</v>
      </c>
      <c r="E28" s="64">
        <f t="shared" si="0"/>
        <v>-21000000</v>
      </c>
      <c r="F28" s="62">
        <v>37515999</v>
      </c>
      <c r="G28" s="63">
        <v>8480000</v>
      </c>
      <c r="H28" s="64">
        <f t="shared" si="1"/>
        <v>-29035999</v>
      </c>
      <c r="I28" s="64">
        <v>8988800</v>
      </c>
      <c r="J28" s="29">
        <f t="shared" si="2"/>
        <v>-72.41379310344827</v>
      </c>
      <c r="K28" s="30">
        <f t="shared" si="3"/>
        <v>-77.39631030483821</v>
      </c>
      <c r="L28" s="83">
        <v>-20316380</v>
      </c>
      <c r="M28" s="84">
        <v>-28612042</v>
      </c>
      <c r="N28" s="31">
        <f t="shared" si="4"/>
        <v>103.36487110400574</v>
      </c>
      <c r="O28" s="30">
        <f t="shared" si="5"/>
        <v>101.4817432464275</v>
      </c>
      <c r="P28" s="5"/>
      <c r="Q28" s="32"/>
    </row>
    <row r="29" spans="1:17" ht="12.75">
      <c r="A29" s="6" t="s">
        <v>16</v>
      </c>
      <c r="B29" s="28" t="s">
        <v>36</v>
      </c>
      <c r="C29" s="62">
        <v>7000000</v>
      </c>
      <c r="D29" s="63">
        <v>7000000</v>
      </c>
      <c r="E29" s="64">
        <f t="shared" si="0"/>
        <v>0</v>
      </c>
      <c r="F29" s="62">
        <v>7999992</v>
      </c>
      <c r="G29" s="63">
        <v>7420000</v>
      </c>
      <c r="H29" s="64">
        <f t="shared" si="1"/>
        <v>-579992</v>
      </c>
      <c r="I29" s="64">
        <v>7865200</v>
      </c>
      <c r="J29" s="29">
        <f t="shared" si="2"/>
        <v>0</v>
      </c>
      <c r="K29" s="30">
        <f t="shared" si="3"/>
        <v>-7.249907249907251</v>
      </c>
      <c r="L29" s="83">
        <v>-20316380</v>
      </c>
      <c r="M29" s="84">
        <v>-28612042</v>
      </c>
      <c r="N29" s="31">
        <f t="shared" si="4"/>
        <v>0</v>
      </c>
      <c r="O29" s="30">
        <f t="shared" si="5"/>
        <v>2.027090551593626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-20316380</v>
      </c>
      <c r="M30" s="84">
        <v>-28612042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12772000</v>
      </c>
      <c r="D31" s="63">
        <v>12596000</v>
      </c>
      <c r="E31" s="64">
        <f t="shared" si="0"/>
        <v>-176000</v>
      </c>
      <c r="F31" s="62">
        <v>13259000</v>
      </c>
      <c r="G31" s="63">
        <v>13351760</v>
      </c>
      <c r="H31" s="64">
        <f t="shared" si="1"/>
        <v>92760</v>
      </c>
      <c r="I31" s="64">
        <v>14152866</v>
      </c>
      <c r="J31" s="29">
        <f t="shared" si="2"/>
        <v>-1.37801440651425</v>
      </c>
      <c r="K31" s="30">
        <f t="shared" si="3"/>
        <v>0.6996002715136889</v>
      </c>
      <c r="L31" s="83">
        <v>-20316380</v>
      </c>
      <c r="M31" s="84">
        <v>-28612042</v>
      </c>
      <c r="N31" s="31">
        <f t="shared" si="4"/>
        <v>0.8662960625859528</v>
      </c>
      <c r="O31" s="30">
        <f t="shared" si="5"/>
        <v>-0.3241991606191547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859620</v>
      </c>
      <c r="E32" s="64">
        <f t="shared" si="0"/>
        <v>859620</v>
      </c>
      <c r="F32" s="62">
        <v>8</v>
      </c>
      <c r="G32" s="63">
        <v>911197</v>
      </c>
      <c r="H32" s="64">
        <f t="shared" si="1"/>
        <v>911189</v>
      </c>
      <c r="I32" s="64">
        <v>965869</v>
      </c>
      <c r="J32" s="29">
        <f t="shared" si="2"/>
        <v>0</v>
      </c>
      <c r="K32" s="30">
        <f t="shared" si="3"/>
        <v>11389862.5</v>
      </c>
      <c r="L32" s="83">
        <v>-20316380</v>
      </c>
      <c r="M32" s="84">
        <v>-28612042</v>
      </c>
      <c r="N32" s="31">
        <f t="shared" si="4"/>
        <v>-4.2311671665916855</v>
      </c>
      <c r="O32" s="30">
        <f t="shared" si="5"/>
        <v>-3.184634637401972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48772000</v>
      </c>
      <c r="D33" s="81">
        <v>28455620</v>
      </c>
      <c r="E33" s="82">
        <f t="shared" si="0"/>
        <v>-20316380</v>
      </c>
      <c r="F33" s="80">
        <v>58774999</v>
      </c>
      <c r="G33" s="81">
        <v>30162957</v>
      </c>
      <c r="H33" s="82">
        <f t="shared" si="1"/>
        <v>-28612042</v>
      </c>
      <c r="I33" s="82">
        <v>31972735</v>
      </c>
      <c r="J33" s="57">
        <f t="shared" si="2"/>
        <v>-41.65582711391782</v>
      </c>
      <c r="K33" s="58">
        <f t="shared" si="3"/>
        <v>-48.68063375041486</v>
      </c>
      <c r="L33" s="95">
        <v>-20316380</v>
      </c>
      <c r="M33" s="96">
        <v>-28612042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10207231</v>
      </c>
      <c r="D8" s="63">
        <v>10697901</v>
      </c>
      <c r="E8" s="64">
        <f>$D8-$C8</f>
        <v>490670</v>
      </c>
      <c r="F8" s="62">
        <v>10819664</v>
      </c>
      <c r="G8" s="63">
        <v>11339775</v>
      </c>
      <c r="H8" s="64">
        <f>$G8-$F8</f>
        <v>520111</v>
      </c>
      <c r="I8" s="64">
        <v>12020162</v>
      </c>
      <c r="J8" s="29">
        <f>IF(($C8=0),0,(($E8/$C8)*100))</f>
        <v>4.80708235171713</v>
      </c>
      <c r="K8" s="30">
        <f>IF(($F8=0),0,(($H8/$F8)*100))</f>
        <v>4.807090127752581</v>
      </c>
      <c r="L8" s="83">
        <v>907647</v>
      </c>
      <c r="M8" s="84">
        <v>-2062699</v>
      </c>
      <c r="N8" s="31">
        <f>IF(($L8=0),0,(($E8/$L8)*100))</f>
        <v>54.059562803600954</v>
      </c>
      <c r="O8" s="30">
        <f>IF(($M8=0),0,(($H8/$M8)*100))</f>
        <v>-25.215070158079296</v>
      </c>
      <c r="P8" s="5"/>
      <c r="Q8" s="32"/>
    </row>
    <row r="9" spans="1:17" ht="12.75">
      <c r="A9" s="2" t="s">
        <v>16</v>
      </c>
      <c r="B9" s="28" t="s">
        <v>19</v>
      </c>
      <c r="C9" s="62">
        <v>17471244</v>
      </c>
      <c r="D9" s="63">
        <v>16673321</v>
      </c>
      <c r="E9" s="64">
        <f>$D9-$C9</f>
        <v>-797923</v>
      </c>
      <c r="F9" s="62">
        <v>18519518</v>
      </c>
      <c r="G9" s="63">
        <v>17673558</v>
      </c>
      <c r="H9" s="64">
        <f>$G9-$F9</f>
        <v>-845960</v>
      </c>
      <c r="I9" s="64">
        <v>18733972</v>
      </c>
      <c r="J9" s="29">
        <f>IF(($C9=0),0,(($E9/$C9)*100))</f>
        <v>-4.567064600551626</v>
      </c>
      <c r="K9" s="30">
        <f>IF(($F9=0),0,(($H9/$F9)*100))</f>
        <v>-4.567937459279447</v>
      </c>
      <c r="L9" s="83">
        <v>907647</v>
      </c>
      <c r="M9" s="84">
        <v>-2062699</v>
      </c>
      <c r="N9" s="31">
        <f>IF(($L9=0),0,(($E9/$L9)*100))</f>
        <v>-87.91115929430715</v>
      </c>
      <c r="O9" s="30">
        <f>IF(($M9=0),0,(($H9/$M9)*100))</f>
        <v>41.01228536010344</v>
      </c>
      <c r="P9" s="5"/>
      <c r="Q9" s="32"/>
    </row>
    <row r="10" spans="1:17" ht="12.75">
      <c r="A10" s="2" t="s">
        <v>16</v>
      </c>
      <c r="B10" s="28" t="s">
        <v>20</v>
      </c>
      <c r="C10" s="62">
        <v>53726090</v>
      </c>
      <c r="D10" s="63">
        <v>54940990</v>
      </c>
      <c r="E10" s="64">
        <f aca="true" t="shared" si="0" ref="E10:E33">$D10-$C10</f>
        <v>1214900</v>
      </c>
      <c r="F10" s="62">
        <v>56873907</v>
      </c>
      <c r="G10" s="63">
        <v>55137057</v>
      </c>
      <c r="H10" s="64">
        <f aca="true" t="shared" si="1" ref="H10:H33">$G10-$F10</f>
        <v>-1736850</v>
      </c>
      <c r="I10" s="64">
        <v>56583622</v>
      </c>
      <c r="J10" s="29">
        <f aca="true" t="shared" si="2" ref="J10:J33">IF(($C10=0),0,(($E10/$C10)*100))</f>
        <v>2.261284973464475</v>
      </c>
      <c r="K10" s="30">
        <f aca="true" t="shared" si="3" ref="K10:K33">IF(($F10=0),0,(($H10/$F10)*100))</f>
        <v>-3.053860885625459</v>
      </c>
      <c r="L10" s="83">
        <v>907647</v>
      </c>
      <c r="M10" s="84">
        <v>-2062699</v>
      </c>
      <c r="N10" s="31">
        <f aca="true" t="shared" si="4" ref="N10:N33">IF(($L10=0),0,(($E10/$L10)*100))</f>
        <v>133.85159649070619</v>
      </c>
      <c r="O10" s="30">
        <f aca="true" t="shared" si="5" ref="O10:O33">IF(($M10=0),0,(($H10/$M10)*100))</f>
        <v>84.20278479797587</v>
      </c>
      <c r="P10" s="5"/>
      <c r="Q10" s="32"/>
    </row>
    <row r="11" spans="1:17" ht="16.5">
      <c r="A11" s="6" t="s">
        <v>16</v>
      </c>
      <c r="B11" s="33" t="s">
        <v>21</v>
      </c>
      <c r="C11" s="65">
        <v>81404565</v>
      </c>
      <c r="D11" s="66">
        <v>82312212</v>
      </c>
      <c r="E11" s="67">
        <f t="shared" si="0"/>
        <v>907647</v>
      </c>
      <c r="F11" s="65">
        <v>86213089</v>
      </c>
      <c r="G11" s="66">
        <v>84150390</v>
      </c>
      <c r="H11" s="67">
        <f t="shared" si="1"/>
        <v>-2062699</v>
      </c>
      <c r="I11" s="67">
        <v>87337756</v>
      </c>
      <c r="J11" s="34">
        <f t="shared" si="2"/>
        <v>1.1149829250976282</v>
      </c>
      <c r="K11" s="35">
        <f t="shared" si="3"/>
        <v>-2.392558976746559</v>
      </c>
      <c r="L11" s="85">
        <v>907647</v>
      </c>
      <c r="M11" s="86">
        <v>-2062699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29118370</v>
      </c>
      <c r="D13" s="63">
        <v>26310850</v>
      </c>
      <c r="E13" s="64">
        <f t="shared" si="0"/>
        <v>-2807520</v>
      </c>
      <c r="F13" s="62">
        <v>30865517</v>
      </c>
      <c r="G13" s="63">
        <v>27063695</v>
      </c>
      <c r="H13" s="64">
        <f t="shared" si="1"/>
        <v>-3801822</v>
      </c>
      <c r="I13" s="64">
        <v>28687576</v>
      </c>
      <c r="J13" s="29">
        <f t="shared" si="2"/>
        <v>-9.641748490729391</v>
      </c>
      <c r="K13" s="30">
        <f t="shared" si="3"/>
        <v>-12.317376702292075</v>
      </c>
      <c r="L13" s="83">
        <v>-3807662</v>
      </c>
      <c r="M13" s="84">
        <v>-5149006</v>
      </c>
      <c r="N13" s="31">
        <f t="shared" si="4"/>
        <v>73.73343537320277</v>
      </c>
      <c r="O13" s="30">
        <f t="shared" si="5"/>
        <v>73.83603747985534</v>
      </c>
      <c r="P13" s="5"/>
      <c r="Q13" s="32"/>
    </row>
    <row r="14" spans="1:17" ht="12.75">
      <c r="A14" s="2" t="s">
        <v>16</v>
      </c>
      <c r="B14" s="28" t="s">
        <v>24</v>
      </c>
      <c r="C14" s="62">
        <v>5989000</v>
      </c>
      <c r="D14" s="63">
        <v>5500000</v>
      </c>
      <c r="E14" s="64">
        <f t="shared" si="0"/>
        <v>-489000</v>
      </c>
      <c r="F14" s="62">
        <v>6348340</v>
      </c>
      <c r="G14" s="63">
        <v>5720000</v>
      </c>
      <c r="H14" s="64">
        <f t="shared" si="1"/>
        <v>-628340</v>
      </c>
      <c r="I14" s="64">
        <v>6063200</v>
      </c>
      <c r="J14" s="29">
        <f t="shared" si="2"/>
        <v>-8.164969110035065</v>
      </c>
      <c r="K14" s="30">
        <f t="shared" si="3"/>
        <v>-9.897705541921194</v>
      </c>
      <c r="L14" s="83">
        <v>-3807662</v>
      </c>
      <c r="M14" s="84">
        <v>-5149006</v>
      </c>
      <c r="N14" s="31">
        <f t="shared" si="4"/>
        <v>12.842526463745992</v>
      </c>
      <c r="O14" s="30">
        <f t="shared" si="5"/>
        <v>12.203132021986379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-3807662</v>
      </c>
      <c r="M15" s="84">
        <v>-5149006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16835386</v>
      </c>
      <c r="D16" s="63">
        <v>13900368</v>
      </c>
      <c r="E16" s="64">
        <f t="shared" si="0"/>
        <v>-2935018</v>
      </c>
      <c r="F16" s="62">
        <v>17845512</v>
      </c>
      <c r="G16" s="63">
        <v>14456382</v>
      </c>
      <c r="H16" s="64">
        <f t="shared" si="1"/>
        <v>-3389130</v>
      </c>
      <c r="I16" s="64">
        <v>15323765</v>
      </c>
      <c r="J16" s="29">
        <f t="shared" si="2"/>
        <v>-17.433624628505694</v>
      </c>
      <c r="K16" s="30">
        <f t="shared" si="3"/>
        <v>-18.991497694210175</v>
      </c>
      <c r="L16" s="83">
        <v>-3807662</v>
      </c>
      <c r="M16" s="84">
        <v>-5149006</v>
      </c>
      <c r="N16" s="31">
        <f t="shared" si="4"/>
        <v>77.08189434881562</v>
      </c>
      <c r="O16" s="30">
        <f t="shared" si="5"/>
        <v>65.82105361695054</v>
      </c>
      <c r="P16" s="5"/>
      <c r="Q16" s="32"/>
    </row>
    <row r="17" spans="1:17" ht="12.75">
      <c r="A17" s="2" t="s">
        <v>16</v>
      </c>
      <c r="B17" s="28" t="s">
        <v>26</v>
      </c>
      <c r="C17" s="62">
        <v>34177118</v>
      </c>
      <c r="D17" s="63">
        <v>36600994</v>
      </c>
      <c r="E17" s="64">
        <f t="shared" si="0"/>
        <v>2423876</v>
      </c>
      <c r="F17" s="62">
        <v>36135631</v>
      </c>
      <c r="G17" s="63">
        <v>38805917</v>
      </c>
      <c r="H17" s="64">
        <f t="shared" si="1"/>
        <v>2670286</v>
      </c>
      <c r="I17" s="64">
        <v>41169842</v>
      </c>
      <c r="J17" s="41">
        <f t="shared" si="2"/>
        <v>7.092101797465779</v>
      </c>
      <c r="K17" s="30">
        <f t="shared" si="3"/>
        <v>7.389620510570301</v>
      </c>
      <c r="L17" s="87">
        <v>-3807662</v>
      </c>
      <c r="M17" s="84">
        <v>-5149006</v>
      </c>
      <c r="N17" s="31">
        <f t="shared" si="4"/>
        <v>-63.65785618576438</v>
      </c>
      <c r="O17" s="30">
        <f t="shared" si="5"/>
        <v>-51.86022311879225</v>
      </c>
      <c r="P17" s="5"/>
      <c r="Q17" s="32"/>
    </row>
    <row r="18" spans="1:17" ht="16.5">
      <c r="A18" s="2" t="s">
        <v>16</v>
      </c>
      <c r="B18" s="33" t="s">
        <v>27</v>
      </c>
      <c r="C18" s="65">
        <v>86119874</v>
      </c>
      <c r="D18" s="66">
        <v>82312212</v>
      </c>
      <c r="E18" s="67">
        <f t="shared" si="0"/>
        <v>-3807662</v>
      </c>
      <c r="F18" s="65">
        <v>91195000</v>
      </c>
      <c r="G18" s="66">
        <v>86045994</v>
      </c>
      <c r="H18" s="67">
        <f t="shared" si="1"/>
        <v>-5149006</v>
      </c>
      <c r="I18" s="67">
        <v>91244383</v>
      </c>
      <c r="J18" s="42">
        <f t="shared" si="2"/>
        <v>-4.421351104159767</v>
      </c>
      <c r="K18" s="35">
        <f t="shared" si="3"/>
        <v>-5.646149459948462</v>
      </c>
      <c r="L18" s="88">
        <v>-3807662</v>
      </c>
      <c r="M18" s="86">
        <v>-5149006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-4715309</v>
      </c>
      <c r="D19" s="72">
        <v>0</v>
      </c>
      <c r="E19" s="73">
        <f t="shared" si="0"/>
        <v>4715309</v>
      </c>
      <c r="F19" s="74">
        <v>-4981911</v>
      </c>
      <c r="G19" s="75">
        <v>-1895604</v>
      </c>
      <c r="H19" s="76">
        <f t="shared" si="1"/>
        <v>3086307</v>
      </c>
      <c r="I19" s="76">
        <v>-3906627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52843000</v>
      </c>
      <c r="M22" s="84">
        <v>-4000000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8270000</v>
      </c>
      <c r="E23" s="64">
        <f t="shared" si="0"/>
        <v>8270000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52843000</v>
      </c>
      <c r="M23" s="84">
        <v>-4000000</v>
      </c>
      <c r="N23" s="31">
        <f t="shared" si="4"/>
        <v>15.65013341407566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42573000</v>
      </c>
      <c r="D24" s="63">
        <v>87146000</v>
      </c>
      <c r="E24" s="64">
        <f t="shared" si="0"/>
        <v>44573000</v>
      </c>
      <c r="F24" s="62">
        <v>19506000</v>
      </c>
      <c r="G24" s="63">
        <v>15506000</v>
      </c>
      <c r="H24" s="64">
        <f t="shared" si="1"/>
        <v>-4000000</v>
      </c>
      <c r="I24" s="64">
        <v>15674000</v>
      </c>
      <c r="J24" s="29">
        <f t="shared" si="2"/>
        <v>104.69781316797031</v>
      </c>
      <c r="K24" s="30">
        <f t="shared" si="3"/>
        <v>-20.506510817184456</v>
      </c>
      <c r="L24" s="83">
        <v>52843000</v>
      </c>
      <c r="M24" s="84">
        <v>-4000000</v>
      </c>
      <c r="N24" s="31">
        <f t="shared" si="4"/>
        <v>84.34986658592433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52843000</v>
      </c>
      <c r="M25" s="84">
        <v>-4000000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42573000</v>
      </c>
      <c r="D26" s="66">
        <v>95416000</v>
      </c>
      <c r="E26" s="67">
        <f t="shared" si="0"/>
        <v>52843000</v>
      </c>
      <c r="F26" s="65">
        <v>19506000</v>
      </c>
      <c r="G26" s="66">
        <v>15506000</v>
      </c>
      <c r="H26" s="67">
        <f t="shared" si="1"/>
        <v>-4000000</v>
      </c>
      <c r="I26" s="67">
        <v>15674000</v>
      </c>
      <c r="J26" s="42">
        <f t="shared" si="2"/>
        <v>124.12327061752755</v>
      </c>
      <c r="K26" s="35">
        <f t="shared" si="3"/>
        <v>-20.506510817184456</v>
      </c>
      <c r="L26" s="88">
        <v>52843000</v>
      </c>
      <c r="M26" s="86">
        <v>-4000000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24274000</v>
      </c>
      <c r="D28" s="63">
        <v>73922000</v>
      </c>
      <c r="E28" s="64">
        <f t="shared" si="0"/>
        <v>49648000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204.53159759413367</v>
      </c>
      <c r="K28" s="30">
        <f t="shared" si="3"/>
        <v>0</v>
      </c>
      <c r="L28" s="83">
        <v>52843000</v>
      </c>
      <c r="M28" s="84">
        <v>-4000000</v>
      </c>
      <c r="N28" s="31">
        <f t="shared" si="4"/>
        <v>93.95378763506992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10000000</v>
      </c>
      <c r="D29" s="63">
        <v>7555000</v>
      </c>
      <c r="E29" s="64">
        <f t="shared" si="0"/>
        <v>-2445000</v>
      </c>
      <c r="F29" s="62">
        <v>11000000</v>
      </c>
      <c r="G29" s="63">
        <v>9636860</v>
      </c>
      <c r="H29" s="64">
        <f t="shared" si="1"/>
        <v>-1363140</v>
      </c>
      <c r="I29" s="64">
        <v>9688940</v>
      </c>
      <c r="J29" s="29">
        <f t="shared" si="2"/>
        <v>-24.45</v>
      </c>
      <c r="K29" s="30">
        <f t="shared" si="3"/>
        <v>-12.392181818181818</v>
      </c>
      <c r="L29" s="83">
        <v>52843000</v>
      </c>
      <c r="M29" s="84">
        <v>-4000000</v>
      </c>
      <c r="N29" s="31">
        <f t="shared" si="4"/>
        <v>-4.626913687716443</v>
      </c>
      <c r="O29" s="30">
        <f t="shared" si="5"/>
        <v>34.0785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52843000</v>
      </c>
      <c r="M30" s="84">
        <v>-4000000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8299000</v>
      </c>
      <c r="D31" s="63">
        <v>5669000</v>
      </c>
      <c r="E31" s="64">
        <f t="shared" si="0"/>
        <v>-2630000</v>
      </c>
      <c r="F31" s="62">
        <v>8506000</v>
      </c>
      <c r="G31" s="63">
        <v>5869140</v>
      </c>
      <c r="H31" s="64">
        <f t="shared" si="1"/>
        <v>-2636860</v>
      </c>
      <c r="I31" s="64">
        <v>5985060</v>
      </c>
      <c r="J31" s="29">
        <f t="shared" si="2"/>
        <v>-31.690565128328714</v>
      </c>
      <c r="K31" s="30">
        <f t="shared" si="3"/>
        <v>-31</v>
      </c>
      <c r="L31" s="83">
        <v>52843000</v>
      </c>
      <c r="M31" s="84">
        <v>-4000000</v>
      </c>
      <c r="N31" s="31">
        <f t="shared" si="4"/>
        <v>-4.9770073614291395</v>
      </c>
      <c r="O31" s="30">
        <f t="shared" si="5"/>
        <v>65.9215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8270000</v>
      </c>
      <c r="E32" s="64">
        <f t="shared" si="0"/>
        <v>8270000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0</v>
      </c>
      <c r="K32" s="30">
        <f t="shared" si="3"/>
        <v>0</v>
      </c>
      <c r="L32" s="83">
        <v>52843000</v>
      </c>
      <c r="M32" s="84">
        <v>-4000000</v>
      </c>
      <c r="N32" s="31">
        <f t="shared" si="4"/>
        <v>15.65013341407566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42573000</v>
      </c>
      <c r="D33" s="81">
        <v>95416000</v>
      </c>
      <c r="E33" s="82">
        <f t="shared" si="0"/>
        <v>52843000</v>
      </c>
      <c r="F33" s="80">
        <v>19506000</v>
      </c>
      <c r="G33" s="81">
        <v>15506000</v>
      </c>
      <c r="H33" s="82">
        <f t="shared" si="1"/>
        <v>-4000000</v>
      </c>
      <c r="I33" s="82">
        <v>15674000</v>
      </c>
      <c r="J33" s="57">
        <f t="shared" si="2"/>
        <v>124.12327061752755</v>
      </c>
      <c r="K33" s="58">
        <f t="shared" si="3"/>
        <v>-20.506510817184456</v>
      </c>
      <c r="L33" s="95">
        <v>52843000</v>
      </c>
      <c r="M33" s="96">
        <v>-4000000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6784067</v>
      </c>
      <c r="D8" s="63">
        <v>4279004</v>
      </c>
      <c r="E8" s="64">
        <f>$D8-$C8</f>
        <v>-2505063</v>
      </c>
      <c r="F8" s="62">
        <v>7191112</v>
      </c>
      <c r="G8" s="63">
        <v>4458721</v>
      </c>
      <c r="H8" s="64">
        <f>$G8-$F8</f>
        <v>-2732391</v>
      </c>
      <c r="I8" s="64">
        <v>4654905</v>
      </c>
      <c r="J8" s="29">
        <f>IF(($C8=0),0,(($E8/$C8)*100))</f>
        <v>-36.925681895535526</v>
      </c>
      <c r="K8" s="30">
        <f>IF(($F8=0),0,(($H8/$F8)*100))</f>
        <v>-37.99677991387146</v>
      </c>
      <c r="L8" s="83">
        <v>2088162</v>
      </c>
      <c r="M8" s="84">
        <v>2181714</v>
      </c>
      <c r="N8" s="31">
        <f>IF(($L8=0),0,(($E8/$L8)*100))</f>
        <v>-119.96497398190371</v>
      </c>
      <c r="O8" s="30">
        <f>IF(($M8=0),0,(($H8/$M8)*100))</f>
        <v>-125.24056773710946</v>
      </c>
      <c r="P8" s="5"/>
      <c r="Q8" s="32"/>
    </row>
    <row r="9" spans="1:17" ht="12.75">
      <c r="A9" s="2" t="s">
        <v>16</v>
      </c>
      <c r="B9" s="28" t="s">
        <v>19</v>
      </c>
      <c r="C9" s="62">
        <v>21829680</v>
      </c>
      <c r="D9" s="63">
        <v>23007998</v>
      </c>
      <c r="E9" s="64">
        <f>$D9-$C9</f>
        <v>1178318</v>
      </c>
      <c r="F9" s="62">
        <v>24131861</v>
      </c>
      <c r="G9" s="63">
        <v>23974332</v>
      </c>
      <c r="H9" s="64">
        <f>$G9-$F9</f>
        <v>-157529</v>
      </c>
      <c r="I9" s="64">
        <v>25029204</v>
      </c>
      <c r="J9" s="29">
        <f>IF(($C9=0),0,(($E9/$C9)*100))</f>
        <v>5.397779536850746</v>
      </c>
      <c r="K9" s="30">
        <f>IF(($F9=0),0,(($H9/$F9)*100))</f>
        <v>-0.65278430039026</v>
      </c>
      <c r="L9" s="83">
        <v>2088162</v>
      </c>
      <c r="M9" s="84">
        <v>2181714</v>
      </c>
      <c r="N9" s="31">
        <f>IF(($L9=0),0,(($E9/$L9)*100))</f>
        <v>56.4284763346905</v>
      </c>
      <c r="O9" s="30">
        <f>IF(($M9=0),0,(($H9/$M9)*100))</f>
        <v>-7.220423941909893</v>
      </c>
      <c r="P9" s="5"/>
      <c r="Q9" s="32"/>
    </row>
    <row r="10" spans="1:17" ht="12.75">
      <c r="A10" s="2" t="s">
        <v>16</v>
      </c>
      <c r="B10" s="28" t="s">
        <v>20</v>
      </c>
      <c r="C10" s="62">
        <v>33045452</v>
      </c>
      <c r="D10" s="63">
        <v>36460359</v>
      </c>
      <c r="E10" s="64">
        <f aca="true" t="shared" si="0" ref="E10:E33">$D10-$C10</f>
        <v>3414907</v>
      </c>
      <c r="F10" s="62">
        <v>35067055</v>
      </c>
      <c r="G10" s="63">
        <v>40138689</v>
      </c>
      <c r="H10" s="64">
        <f aca="true" t="shared" si="1" ref="H10:H33">$G10-$F10</f>
        <v>5071634</v>
      </c>
      <c r="I10" s="64">
        <v>40472555</v>
      </c>
      <c r="J10" s="29">
        <f aca="true" t="shared" si="2" ref="J10:J33">IF(($C10=0),0,(($E10/$C10)*100))</f>
        <v>10.333969709356676</v>
      </c>
      <c r="K10" s="30">
        <f aca="true" t="shared" si="3" ref="K10:K33">IF(($F10=0),0,(($H10/$F10)*100))</f>
        <v>14.462674439014055</v>
      </c>
      <c r="L10" s="83">
        <v>2088162</v>
      </c>
      <c r="M10" s="84">
        <v>2181714</v>
      </c>
      <c r="N10" s="31">
        <f aca="true" t="shared" si="4" ref="N10:N33">IF(($L10=0),0,(($E10/$L10)*100))</f>
        <v>163.5364976472132</v>
      </c>
      <c r="O10" s="30">
        <f aca="true" t="shared" si="5" ref="O10:O33">IF(($M10=0),0,(($H10/$M10)*100))</f>
        <v>232.46099167901932</v>
      </c>
      <c r="P10" s="5"/>
      <c r="Q10" s="32"/>
    </row>
    <row r="11" spans="1:17" ht="16.5">
      <c r="A11" s="6" t="s">
        <v>16</v>
      </c>
      <c r="B11" s="33" t="s">
        <v>21</v>
      </c>
      <c r="C11" s="65">
        <v>61659199</v>
      </c>
      <c r="D11" s="66">
        <v>63747361</v>
      </c>
      <c r="E11" s="67">
        <f t="shared" si="0"/>
        <v>2088162</v>
      </c>
      <c r="F11" s="65">
        <v>66390028</v>
      </c>
      <c r="G11" s="66">
        <v>68571742</v>
      </c>
      <c r="H11" s="67">
        <f t="shared" si="1"/>
        <v>2181714</v>
      </c>
      <c r="I11" s="67">
        <v>70156664</v>
      </c>
      <c r="J11" s="34">
        <f t="shared" si="2"/>
        <v>3.3866187590273436</v>
      </c>
      <c r="K11" s="35">
        <f t="shared" si="3"/>
        <v>3.28620738042165</v>
      </c>
      <c r="L11" s="85">
        <v>2088162</v>
      </c>
      <c r="M11" s="86">
        <v>2181714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21858722</v>
      </c>
      <c r="D13" s="63">
        <v>26861738</v>
      </c>
      <c r="E13" s="64">
        <f t="shared" si="0"/>
        <v>5003016</v>
      </c>
      <c r="F13" s="62">
        <v>23085438</v>
      </c>
      <c r="G13" s="63">
        <v>27875806</v>
      </c>
      <c r="H13" s="64">
        <f t="shared" si="1"/>
        <v>4790368</v>
      </c>
      <c r="I13" s="64">
        <v>28982814</v>
      </c>
      <c r="J13" s="29">
        <f t="shared" si="2"/>
        <v>22.887962068413696</v>
      </c>
      <c r="K13" s="30">
        <f t="shared" si="3"/>
        <v>20.750604775183387</v>
      </c>
      <c r="L13" s="83">
        <v>10199488</v>
      </c>
      <c r="M13" s="84">
        <v>9454908</v>
      </c>
      <c r="N13" s="31">
        <f t="shared" si="4"/>
        <v>49.05163867049013</v>
      </c>
      <c r="O13" s="30">
        <f t="shared" si="5"/>
        <v>50.6654110225081</v>
      </c>
      <c r="P13" s="5"/>
      <c r="Q13" s="32"/>
    </row>
    <row r="14" spans="1:17" ht="12.75">
      <c r="A14" s="2" t="s">
        <v>16</v>
      </c>
      <c r="B14" s="28" t="s">
        <v>24</v>
      </c>
      <c r="C14" s="62">
        <v>6490002</v>
      </c>
      <c r="D14" s="63">
        <v>16046080</v>
      </c>
      <c r="E14" s="64">
        <f t="shared" si="0"/>
        <v>9556078</v>
      </c>
      <c r="F14" s="62">
        <v>6879401</v>
      </c>
      <c r="G14" s="63">
        <v>16720016</v>
      </c>
      <c r="H14" s="64">
        <f t="shared" si="1"/>
        <v>9840615</v>
      </c>
      <c r="I14" s="64">
        <v>17455696</v>
      </c>
      <c r="J14" s="29">
        <f t="shared" si="2"/>
        <v>147.24306710537223</v>
      </c>
      <c r="K14" s="30">
        <f t="shared" si="3"/>
        <v>143.04464880009175</v>
      </c>
      <c r="L14" s="83">
        <v>10199488</v>
      </c>
      <c r="M14" s="84">
        <v>9454908</v>
      </c>
      <c r="N14" s="31">
        <f t="shared" si="4"/>
        <v>93.6917421737248</v>
      </c>
      <c r="O14" s="30">
        <f t="shared" si="5"/>
        <v>104.07943683851815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10199488</v>
      </c>
      <c r="M15" s="84">
        <v>9454908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8988800</v>
      </c>
      <c r="D16" s="63">
        <v>13118900</v>
      </c>
      <c r="E16" s="64">
        <f t="shared" si="0"/>
        <v>4130100</v>
      </c>
      <c r="F16" s="62">
        <v>9528128</v>
      </c>
      <c r="G16" s="63">
        <v>13669894</v>
      </c>
      <c r="H16" s="64">
        <f t="shared" si="1"/>
        <v>4141766</v>
      </c>
      <c r="I16" s="64">
        <v>14271369</v>
      </c>
      <c r="J16" s="29">
        <f t="shared" si="2"/>
        <v>45.947178711285154</v>
      </c>
      <c r="K16" s="30">
        <f t="shared" si="3"/>
        <v>43.46883249259456</v>
      </c>
      <c r="L16" s="83">
        <v>10199488</v>
      </c>
      <c r="M16" s="84">
        <v>9454908</v>
      </c>
      <c r="N16" s="31">
        <f t="shared" si="4"/>
        <v>40.49320907088669</v>
      </c>
      <c r="O16" s="30">
        <f t="shared" si="5"/>
        <v>43.80546061368339</v>
      </c>
      <c r="P16" s="5"/>
      <c r="Q16" s="32"/>
    </row>
    <row r="17" spans="1:17" ht="12.75">
      <c r="A17" s="2" t="s">
        <v>16</v>
      </c>
      <c r="B17" s="28" t="s">
        <v>26</v>
      </c>
      <c r="C17" s="62">
        <v>27771287</v>
      </c>
      <c r="D17" s="63">
        <v>19281581</v>
      </c>
      <c r="E17" s="64">
        <f t="shared" si="0"/>
        <v>-8489706</v>
      </c>
      <c r="F17" s="62">
        <v>29408220</v>
      </c>
      <c r="G17" s="63">
        <v>20090379</v>
      </c>
      <c r="H17" s="64">
        <f t="shared" si="1"/>
        <v>-9317841</v>
      </c>
      <c r="I17" s="64">
        <v>20973261</v>
      </c>
      <c r="J17" s="41">
        <f t="shared" si="2"/>
        <v>-30.570084850586866</v>
      </c>
      <c r="K17" s="30">
        <f t="shared" si="3"/>
        <v>-31.684478013290164</v>
      </c>
      <c r="L17" s="87">
        <v>10199488</v>
      </c>
      <c r="M17" s="84">
        <v>9454908</v>
      </c>
      <c r="N17" s="31">
        <f t="shared" si="4"/>
        <v>-83.23658991510162</v>
      </c>
      <c r="O17" s="30">
        <f t="shared" si="5"/>
        <v>-98.55030847470965</v>
      </c>
      <c r="P17" s="5"/>
      <c r="Q17" s="32"/>
    </row>
    <row r="18" spans="1:17" ht="16.5">
      <c r="A18" s="2" t="s">
        <v>16</v>
      </c>
      <c r="B18" s="33" t="s">
        <v>27</v>
      </c>
      <c r="C18" s="65">
        <v>65108811</v>
      </c>
      <c r="D18" s="66">
        <v>75308299</v>
      </c>
      <c r="E18" s="67">
        <f t="shared" si="0"/>
        <v>10199488</v>
      </c>
      <c r="F18" s="65">
        <v>68901187</v>
      </c>
      <c r="G18" s="66">
        <v>78356095</v>
      </c>
      <c r="H18" s="67">
        <f t="shared" si="1"/>
        <v>9454908</v>
      </c>
      <c r="I18" s="67">
        <v>81683140</v>
      </c>
      <c r="J18" s="42">
        <f t="shared" si="2"/>
        <v>15.66529605340205</v>
      </c>
      <c r="K18" s="35">
        <f t="shared" si="3"/>
        <v>13.722416712501628</v>
      </c>
      <c r="L18" s="88">
        <v>10199488</v>
      </c>
      <c r="M18" s="86">
        <v>9454908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-3449612</v>
      </c>
      <c r="D19" s="72">
        <v>-11560938</v>
      </c>
      <c r="E19" s="73">
        <f t="shared" si="0"/>
        <v>-8111326</v>
      </c>
      <c r="F19" s="74">
        <v>-2511159</v>
      </c>
      <c r="G19" s="75">
        <v>-9784353</v>
      </c>
      <c r="H19" s="76">
        <f t="shared" si="1"/>
        <v>-7273194</v>
      </c>
      <c r="I19" s="76">
        <v>-11526476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4938000</v>
      </c>
      <c r="M22" s="84">
        <v>2969000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4938000</v>
      </c>
      <c r="M23" s="84">
        <v>2969000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7693000</v>
      </c>
      <c r="D24" s="63">
        <v>12631000</v>
      </c>
      <c r="E24" s="64">
        <f t="shared" si="0"/>
        <v>4938000</v>
      </c>
      <c r="F24" s="62">
        <v>7862000</v>
      </c>
      <c r="G24" s="63">
        <v>10831000</v>
      </c>
      <c r="H24" s="64">
        <f t="shared" si="1"/>
        <v>2969000</v>
      </c>
      <c r="I24" s="64">
        <v>11631000</v>
      </c>
      <c r="J24" s="29">
        <f t="shared" si="2"/>
        <v>64.18822305992461</v>
      </c>
      <c r="K24" s="30">
        <f t="shared" si="3"/>
        <v>37.76392775375223</v>
      </c>
      <c r="L24" s="83">
        <v>4938000</v>
      </c>
      <c r="M24" s="84">
        <v>2969000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4938000</v>
      </c>
      <c r="M25" s="84">
        <v>2969000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7693000</v>
      </c>
      <c r="D26" s="66">
        <v>12631000</v>
      </c>
      <c r="E26" s="67">
        <f t="shared" si="0"/>
        <v>4938000</v>
      </c>
      <c r="F26" s="65">
        <v>7862000</v>
      </c>
      <c r="G26" s="66">
        <v>10831000</v>
      </c>
      <c r="H26" s="67">
        <f t="shared" si="1"/>
        <v>2969000</v>
      </c>
      <c r="I26" s="67">
        <v>11631000</v>
      </c>
      <c r="J26" s="42">
        <f t="shared" si="2"/>
        <v>64.18822305992461</v>
      </c>
      <c r="K26" s="35">
        <f t="shared" si="3"/>
        <v>37.76392775375223</v>
      </c>
      <c r="L26" s="88">
        <v>4938000</v>
      </c>
      <c r="M26" s="86">
        <v>2969000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5000000</v>
      </c>
      <c r="E28" s="64">
        <f t="shared" si="0"/>
        <v>5000000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4938000</v>
      </c>
      <c r="M28" s="84">
        <v>2969000</v>
      </c>
      <c r="N28" s="31">
        <f t="shared" si="4"/>
        <v>101.25556905629809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3200000</v>
      </c>
      <c r="H29" s="64">
        <f t="shared" si="1"/>
        <v>3200000</v>
      </c>
      <c r="I29" s="64">
        <v>4000000</v>
      </c>
      <c r="J29" s="29">
        <f t="shared" si="2"/>
        <v>0</v>
      </c>
      <c r="K29" s="30">
        <f t="shared" si="3"/>
        <v>0</v>
      </c>
      <c r="L29" s="83">
        <v>4938000</v>
      </c>
      <c r="M29" s="84">
        <v>2969000</v>
      </c>
      <c r="N29" s="31">
        <f t="shared" si="4"/>
        <v>0</v>
      </c>
      <c r="O29" s="30">
        <f t="shared" si="5"/>
        <v>107.78039744021557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4938000</v>
      </c>
      <c r="M30" s="84">
        <v>2969000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7693000</v>
      </c>
      <c r="D31" s="63">
        <v>7631000</v>
      </c>
      <c r="E31" s="64">
        <f t="shared" si="0"/>
        <v>-62000</v>
      </c>
      <c r="F31" s="62">
        <v>7862000</v>
      </c>
      <c r="G31" s="63">
        <v>7631000</v>
      </c>
      <c r="H31" s="64">
        <f t="shared" si="1"/>
        <v>-231000</v>
      </c>
      <c r="I31" s="64">
        <v>7631000</v>
      </c>
      <c r="J31" s="29">
        <f t="shared" si="2"/>
        <v>-0.8059274665280124</v>
      </c>
      <c r="K31" s="30">
        <f t="shared" si="3"/>
        <v>-2.9381836682777918</v>
      </c>
      <c r="L31" s="83">
        <v>4938000</v>
      </c>
      <c r="M31" s="84">
        <v>2969000</v>
      </c>
      <c r="N31" s="31">
        <f t="shared" si="4"/>
        <v>-1.2555690562980963</v>
      </c>
      <c r="O31" s="30">
        <f t="shared" si="5"/>
        <v>-7.780397440215562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0</v>
      </c>
      <c r="E32" s="64">
        <f t="shared" si="0"/>
        <v>0</v>
      </c>
      <c r="F32" s="62">
        <v>0</v>
      </c>
      <c r="G32" s="63">
        <v>0</v>
      </c>
      <c r="H32" s="64">
        <f t="shared" si="1"/>
        <v>0</v>
      </c>
      <c r="I32" s="64">
        <v>0</v>
      </c>
      <c r="J32" s="29">
        <f t="shared" si="2"/>
        <v>0</v>
      </c>
      <c r="K32" s="30">
        <f t="shared" si="3"/>
        <v>0</v>
      </c>
      <c r="L32" s="83">
        <v>4938000</v>
      </c>
      <c r="M32" s="84">
        <v>2969000</v>
      </c>
      <c r="N32" s="31">
        <f t="shared" si="4"/>
        <v>0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7693000</v>
      </c>
      <c r="D33" s="81">
        <v>12631000</v>
      </c>
      <c r="E33" s="82">
        <f t="shared" si="0"/>
        <v>4938000</v>
      </c>
      <c r="F33" s="80">
        <v>7862000</v>
      </c>
      <c r="G33" s="81">
        <v>10831000</v>
      </c>
      <c r="H33" s="82">
        <f t="shared" si="1"/>
        <v>2969000</v>
      </c>
      <c r="I33" s="82">
        <v>11631000</v>
      </c>
      <c r="J33" s="57">
        <f t="shared" si="2"/>
        <v>64.18822305992461</v>
      </c>
      <c r="K33" s="58">
        <f t="shared" si="3"/>
        <v>37.76392775375223</v>
      </c>
      <c r="L33" s="95">
        <v>4938000</v>
      </c>
      <c r="M33" s="96">
        <v>2969000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6811242</v>
      </c>
      <c r="D8" s="63">
        <v>12135800</v>
      </c>
      <c r="E8" s="64">
        <f>$D8-$C8</f>
        <v>5324558</v>
      </c>
      <c r="F8" s="62">
        <v>7233539</v>
      </c>
      <c r="G8" s="63">
        <v>12620522</v>
      </c>
      <c r="H8" s="64">
        <f>$G8-$F8</f>
        <v>5386983</v>
      </c>
      <c r="I8" s="64">
        <v>13103907</v>
      </c>
      <c r="J8" s="29">
        <f>IF(($C8=0),0,(($E8/$C8)*100))</f>
        <v>78.1730850261964</v>
      </c>
      <c r="K8" s="30">
        <f>IF(($F8=0),0,(($H8/$F8)*100))</f>
        <v>74.4723018704952</v>
      </c>
      <c r="L8" s="83">
        <v>11853618</v>
      </c>
      <c r="M8" s="84">
        <v>9172855</v>
      </c>
      <c r="N8" s="31">
        <f>IF(($L8=0),0,(($E8/$L8)*100))</f>
        <v>44.91926431238125</v>
      </c>
      <c r="O8" s="30">
        <f>IF(($M8=0),0,(($H8/$M8)*100))</f>
        <v>58.727440911253915</v>
      </c>
      <c r="P8" s="5"/>
      <c r="Q8" s="32"/>
    </row>
    <row r="9" spans="1:17" ht="12.75">
      <c r="A9" s="2" t="s">
        <v>16</v>
      </c>
      <c r="B9" s="28" t="s">
        <v>19</v>
      </c>
      <c r="C9" s="62">
        <v>25073958</v>
      </c>
      <c r="D9" s="63">
        <v>29620764</v>
      </c>
      <c r="E9" s="64">
        <f>$D9-$C9</f>
        <v>4546806</v>
      </c>
      <c r="F9" s="62">
        <v>26628540</v>
      </c>
      <c r="G9" s="63">
        <v>31523250</v>
      </c>
      <c r="H9" s="64">
        <f>$G9-$F9</f>
        <v>4894710</v>
      </c>
      <c r="I9" s="64">
        <v>33283589</v>
      </c>
      <c r="J9" s="29">
        <f>IF(($C9=0),0,(($E9/$C9)*100))</f>
        <v>18.133579070364558</v>
      </c>
      <c r="K9" s="30">
        <f>IF(($F9=0),0,(($H9/$F9)*100))</f>
        <v>18.381443368656335</v>
      </c>
      <c r="L9" s="83">
        <v>11853618</v>
      </c>
      <c r="M9" s="84">
        <v>9172855</v>
      </c>
      <c r="N9" s="31">
        <f>IF(($L9=0),0,(($E9/$L9)*100))</f>
        <v>38.35795956981236</v>
      </c>
      <c r="O9" s="30">
        <f>IF(($M9=0),0,(($H9/$M9)*100))</f>
        <v>53.36081296390274</v>
      </c>
      <c r="P9" s="5"/>
      <c r="Q9" s="32"/>
    </row>
    <row r="10" spans="1:17" ht="12.75">
      <c r="A10" s="2" t="s">
        <v>16</v>
      </c>
      <c r="B10" s="28" t="s">
        <v>20</v>
      </c>
      <c r="C10" s="62">
        <v>47470456</v>
      </c>
      <c r="D10" s="63">
        <v>49452710</v>
      </c>
      <c r="E10" s="64">
        <f aca="true" t="shared" si="0" ref="E10:E33">$D10-$C10</f>
        <v>1982254</v>
      </c>
      <c r="F10" s="62">
        <v>50209984</v>
      </c>
      <c r="G10" s="63">
        <v>49101146</v>
      </c>
      <c r="H10" s="64">
        <f aca="true" t="shared" si="1" ref="H10:H33">$G10-$F10</f>
        <v>-1108838</v>
      </c>
      <c r="I10" s="64">
        <v>49039999</v>
      </c>
      <c r="J10" s="29">
        <f aca="true" t="shared" si="2" ref="J10:J33">IF(($C10=0),0,(($E10/$C10)*100))</f>
        <v>4.175763552808509</v>
      </c>
      <c r="K10" s="30">
        <f aca="true" t="shared" si="3" ref="K10:K33">IF(($F10=0),0,(($H10/$F10)*100))</f>
        <v>-2.2084014207214246</v>
      </c>
      <c r="L10" s="83">
        <v>11853618</v>
      </c>
      <c r="M10" s="84">
        <v>9172855</v>
      </c>
      <c r="N10" s="31">
        <f aca="true" t="shared" si="4" ref="N10:N33">IF(($L10=0),0,(($E10/$L10)*100))</f>
        <v>16.722776117806397</v>
      </c>
      <c r="O10" s="30">
        <f aca="true" t="shared" si="5" ref="O10:O33">IF(($M10=0),0,(($H10/$M10)*100))</f>
        <v>-12.088253875156644</v>
      </c>
      <c r="P10" s="5"/>
      <c r="Q10" s="32"/>
    </row>
    <row r="11" spans="1:17" ht="16.5">
      <c r="A11" s="6" t="s">
        <v>16</v>
      </c>
      <c r="B11" s="33" t="s">
        <v>21</v>
      </c>
      <c r="C11" s="65">
        <v>79355656</v>
      </c>
      <c r="D11" s="66">
        <v>91209274</v>
      </c>
      <c r="E11" s="67">
        <f t="shared" si="0"/>
        <v>11853618</v>
      </c>
      <c r="F11" s="65">
        <v>84072063</v>
      </c>
      <c r="G11" s="66">
        <v>93244918</v>
      </c>
      <c r="H11" s="67">
        <f t="shared" si="1"/>
        <v>9172855</v>
      </c>
      <c r="I11" s="67">
        <v>95427495</v>
      </c>
      <c r="J11" s="34">
        <f t="shared" si="2"/>
        <v>14.93733225518292</v>
      </c>
      <c r="K11" s="35">
        <f t="shared" si="3"/>
        <v>10.910705260081462</v>
      </c>
      <c r="L11" s="85">
        <v>11853618</v>
      </c>
      <c r="M11" s="86">
        <v>9172855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33884036</v>
      </c>
      <c r="D13" s="63">
        <v>35985495</v>
      </c>
      <c r="E13" s="64">
        <f t="shared" si="0"/>
        <v>2101459</v>
      </c>
      <c r="F13" s="62">
        <v>35693592</v>
      </c>
      <c r="G13" s="63">
        <v>39032778</v>
      </c>
      <c r="H13" s="64">
        <f t="shared" si="1"/>
        <v>3339186</v>
      </c>
      <c r="I13" s="64">
        <v>40559785</v>
      </c>
      <c r="J13" s="29">
        <f t="shared" si="2"/>
        <v>6.201914671558016</v>
      </c>
      <c r="K13" s="30">
        <f t="shared" si="3"/>
        <v>9.355141393446756</v>
      </c>
      <c r="L13" s="83">
        <v>11264339</v>
      </c>
      <c r="M13" s="84">
        <v>10085256</v>
      </c>
      <c r="N13" s="31">
        <f t="shared" si="4"/>
        <v>18.655857214524527</v>
      </c>
      <c r="O13" s="30">
        <f t="shared" si="5"/>
        <v>33.10958095659644</v>
      </c>
      <c r="P13" s="5"/>
      <c r="Q13" s="32"/>
    </row>
    <row r="14" spans="1:17" ht="12.75">
      <c r="A14" s="2" t="s">
        <v>16</v>
      </c>
      <c r="B14" s="28" t="s">
        <v>24</v>
      </c>
      <c r="C14" s="62">
        <v>561548</v>
      </c>
      <c r="D14" s="63">
        <v>550943</v>
      </c>
      <c r="E14" s="64">
        <f t="shared" si="0"/>
        <v>-10605</v>
      </c>
      <c r="F14" s="62">
        <v>596363</v>
      </c>
      <c r="G14" s="63">
        <v>574093</v>
      </c>
      <c r="H14" s="64">
        <f t="shared" si="1"/>
        <v>-22270</v>
      </c>
      <c r="I14" s="64">
        <v>599351</v>
      </c>
      <c r="J14" s="29">
        <f t="shared" si="2"/>
        <v>-1.8885295647032845</v>
      </c>
      <c r="K14" s="30">
        <f t="shared" si="3"/>
        <v>-3.7343027652620973</v>
      </c>
      <c r="L14" s="83">
        <v>11264339</v>
      </c>
      <c r="M14" s="84">
        <v>10085256</v>
      </c>
      <c r="N14" s="31">
        <f t="shared" si="4"/>
        <v>-0.09414666941397981</v>
      </c>
      <c r="O14" s="30">
        <f t="shared" si="5"/>
        <v>-0.2208173991815379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11264339</v>
      </c>
      <c r="M15" s="84">
        <v>10085256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9654150</v>
      </c>
      <c r="D16" s="63">
        <v>11081511</v>
      </c>
      <c r="E16" s="64">
        <f t="shared" si="0"/>
        <v>1427361</v>
      </c>
      <c r="F16" s="62">
        <v>10252708</v>
      </c>
      <c r="G16" s="63">
        <v>12067174</v>
      </c>
      <c r="H16" s="64">
        <f t="shared" si="1"/>
        <v>1814466</v>
      </c>
      <c r="I16" s="64">
        <v>13139080</v>
      </c>
      <c r="J16" s="29">
        <f t="shared" si="2"/>
        <v>14.78494740603782</v>
      </c>
      <c r="K16" s="30">
        <f t="shared" si="3"/>
        <v>17.697431741935887</v>
      </c>
      <c r="L16" s="83">
        <v>11264339</v>
      </c>
      <c r="M16" s="84">
        <v>10085256</v>
      </c>
      <c r="N16" s="31">
        <f t="shared" si="4"/>
        <v>12.671502517813074</v>
      </c>
      <c r="O16" s="30">
        <f t="shared" si="5"/>
        <v>17.991273597814473</v>
      </c>
      <c r="P16" s="5"/>
      <c r="Q16" s="32"/>
    </row>
    <row r="17" spans="1:17" ht="12.75">
      <c r="A17" s="2" t="s">
        <v>16</v>
      </c>
      <c r="B17" s="28" t="s">
        <v>26</v>
      </c>
      <c r="C17" s="62">
        <v>28687720</v>
      </c>
      <c r="D17" s="63">
        <v>36433844</v>
      </c>
      <c r="E17" s="64">
        <f t="shared" si="0"/>
        <v>7746124</v>
      </c>
      <c r="F17" s="62">
        <v>30290836</v>
      </c>
      <c r="G17" s="63">
        <v>35244710</v>
      </c>
      <c r="H17" s="64">
        <f t="shared" si="1"/>
        <v>4953874</v>
      </c>
      <c r="I17" s="64">
        <v>36059288</v>
      </c>
      <c r="J17" s="41">
        <f t="shared" si="2"/>
        <v>27.001532362976217</v>
      </c>
      <c r="K17" s="30">
        <f t="shared" si="3"/>
        <v>16.354365392886482</v>
      </c>
      <c r="L17" s="87">
        <v>11264339</v>
      </c>
      <c r="M17" s="84">
        <v>10085256</v>
      </c>
      <c r="N17" s="31">
        <f t="shared" si="4"/>
        <v>68.76678693707638</v>
      </c>
      <c r="O17" s="30">
        <f t="shared" si="5"/>
        <v>49.119962844770626</v>
      </c>
      <c r="P17" s="5"/>
      <c r="Q17" s="32"/>
    </row>
    <row r="18" spans="1:17" ht="16.5">
      <c r="A18" s="2" t="s">
        <v>16</v>
      </c>
      <c r="B18" s="33" t="s">
        <v>27</v>
      </c>
      <c r="C18" s="65">
        <v>72787454</v>
      </c>
      <c r="D18" s="66">
        <v>84051793</v>
      </c>
      <c r="E18" s="67">
        <f t="shared" si="0"/>
        <v>11264339</v>
      </c>
      <c r="F18" s="65">
        <v>76833499</v>
      </c>
      <c r="G18" s="66">
        <v>86918755</v>
      </c>
      <c r="H18" s="67">
        <f t="shared" si="1"/>
        <v>10085256</v>
      </c>
      <c r="I18" s="67">
        <v>90357504</v>
      </c>
      <c r="J18" s="42">
        <f t="shared" si="2"/>
        <v>15.475660132307967</v>
      </c>
      <c r="K18" s="35">
        <f t="shared" si="3"/>
        <v>13.12611833544116</v>
      </c>
      <c r="L18" s="88">
        <v>11264339</v>
      </c>
      <c r="M18" s="86">
        <v>10085256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6568202</v>
      </c>
      <c r="D19" s="72">
        <v>7157481</v>
      </c>
      <c r="E19" s="73">
        <f t="shared" si="0"/>
        <v>589279</v>
      </c>
      <c r="F19" s="74">
        <v>7238564</v>
      </c>
      <c r="G19" s="75">
        <v>6326163</v>
      </c>
      <c r="H19" s="76">
        <f t="shared" si="1"/>
        <v>-912401</v>
      </c>
      <c r="I19" s="76">
        <v>5069991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-1003449</v>
      </c>
      <c r="M22" s="84">
        <v>9600003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2500000</v>
      </c>
      <c r="E23" s="64">
        <f t="shared" si="0"/>
        <v>2500000</v>
      </c>
      <c r="F23" s="62">
        <v>0</v>
      </c>
      <c r="G23" s="63">
        <v>0</v>
      </c>
      <c r="H23" s="64">
        <f t="shared" si="1"/>
        <v>0</v>
      </c>
      <c r="I23" s="64">
        <v>1</v>
      </c>
      <c r="J23" s="29">
        <f t="shared" si="2"/>
        <v>0</v>
      </c>
      <c r="K23" s="30">
        <f t="shared" si="3"/>
        <v>0</v>
      </c>
      <c r="L23" s="83">
        <v>-1003449</v>
      </c>
      <c r="M23" s="84">
        <v>9600003</v>
      </c>
      <c r="N23" s="31">
        <f t="shared" si="4"/>
        <v>-249.1407136785228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19739450</v>
      </c>
      <c r="D24" s="63">
        <v>16236001</v>
      </c>
      <c r="E24" s="64">
        <f t="shared" si="0"/>
        <v>-3503449</v>
      </c>
      <c r="F24" s="62">
        <v>17027300</v>
      </c>
      <c r="G24" s="63">
        <v>26627303</v>
      </c>
      <c r="H24" s="64">
        <f t="shared" si="1"/>
        <v>9600003</v>
      </c>
      <c r="I24" s="64">
        <v>28401003</v>
      </c>
      <c r="J24" s="29">
        <f t="shared" si="2"/>
        <v>-17.748463103075313</v>
      </c>
      <c r="K24" s="30">
        <f t="shared" si="3"/>
        <v>56.38006612909856</v>
      </c>
      <c r="L24" s="83">
        <v>-1003449</v>
      </c>
      <c r="M24" s="84">
        <v>9600003</v>
      </c>
      <c r="N24" s="31">
        <f t="shared" si="4"/>
        <v>349.1407136785228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-1003449</v>
      </c>
      <c r="M25" s="84">
        <v>9600003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19739450</v>
      </c>
      <c r="D26" s="66">
        <v>18736001</v>
      </c>
      <c r="E26" s="67">
        <f t="shared" si="0"/>
        <v>-1003449</v>
      </c>
      <c r="F26" s="65">
        <v>17027300</v>
      </c>
      <c r="G26" s="66">
        <v>26627303</v>
      </c>
      <c r="H26" s="67">
        <f t="shared" si="1"/>
        <v>9600003</v>
      </c>
      <c r="I26" s="67">
        <v>28401004</v>
      </c>
      <c r="J26" s="42">
        <f t="shared" si="2"/>
        <v>-5.083469904176662</v>
      </c>
      <c r="K26" s="35">
        <f t="shared" si="3"/>
        <v>56.38006612909856</v>
      </c>
      <c r="L26" s="88">
        <v>-1003449</v>
      </c>
      <c r="M26" s="86">
        <v>9600003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100000</v>
      </c>
      <c r="D28" s="63">
        <v>7000000</v>
      </c>
      <c r="E28" s="64">
        <f t="shared" si="0"/>
        <v>6900000</v>
      </c>
      <c r="F28" s="62">
        <v>100000</v>
      </c>
      <c r="G28" s="63">
        <v>10000001</v>
      </c>
      <c r="H28" s="64">
        <f t="shared" si="1"/>
        <v>9900001</v>
      </c>
      <c r="I28" s="64">
        <v>11540001</v>
      </c>
      <c r="J28" s="29">
        <f t="shared" si="2"/>
        <v>6900</v>
      </c>
      <c r="K28" s="30">
        <f t="shared" si="3"/>
        <v>9900.001</v>
      </c>
      <c r="L28" s="83">
        <v>-1003449</v>
      </c>
      <c r="M28" s="84">
        <v>9600003</v>
      </c>
      <c r="N28" s="31">
        <f t="shared" si="4"/>
        <v>-687.6283697527228</v>
      </c>
      <c r="O28" s="30">
        <f t="shared" si="5"/>
        <v>103.12497819011097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10000000</v>
      </c>
      <c r="D29" s="63">
        <v>2500000</v>
      </c>
      <c r="E29" s="64">
        <f t="shared" si="0"/>
        <v>-7500000</v>
      </c>
      <c r="F29" s="62">
        <v>7000000</v>
      </c>
      <c r="G29" s="63">
        <v>7000000</v>
      </c>
      <c r="H29" s="64">
        <f t="shared" si="1"/>
        <v>0</v>
      </c>
      <c r="I29" s="64">
        <v>7000000</v>
      </c>
      <c r="J29" s="29">
        <f t="shared" si="2"/>
        <v>-75</v>
      </c>
      <c r="K29" s="30">
        <f t="shared" si="3"/>
        <v>0</v>
      </c>
      <c r="L29" s="83">
        <v>-1003449</v>
      </c>
      <c r="M29" s="84">
        <v>9600003</v>
      </c>
      <c r="N29" s="31">
        <f t="shared" si="4"/>
        <v>747.4221410355684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-1003449</v>
      </c>
      <c r="M30" s="84">
        <v>9600003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9339450</v>
      </c>
      <c r="D31" s="63">
        <v>9236000</v>
      </c>
      <c r="E31" s="64">
        <f t="shared" si="0"/>
        <v>-103450</v>
      </c>
      <c r="F31" s="62">
        <v>9627300</v>
      </c>
      <c r="G31" s="63">
        <v>9627300</v>
      </c>
      <c r="H31" s="64">
        <f t="shared" si="1"/>
        <v>0</v>
      </c>
      <c r="I31" s="64">
        <v>9861000</v>
      </c>
      <c r="J31" s="29">
        <f t="shared" si="2"/>
        <v>-1.1076669397020167</v>
      </c>
      <c r="K31" s="30">
        <f t="shared" si="3"/>
        <v>0</v>
      </c>
      <c r="L31" s="83">
        <v>-1003449</v>
      </c>
      <c r="M31" s="84">
        <v>9600003</v>
      </c>
      <c r="N31" s="31">
        <f t="shared" si="4"/>
        <v>10.309442732017272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300000</v>
      </c>
      <c r="D32" s="63">
        <v>1</v>
      </c>
      <c r="E32" s="64">
        <f t="shared" si="0"/>
        <v>-299999</v>
      </c>
      <c r="F32" s="62">
        <v>300000</v>
      </c>
      <c r="G32" s="63">
        <v>2</v>
      </c>
      <c r="H32" s="64">
        <f t="shared" si="1"/>
        <v>-299998</v>
      </c>
      <c r="I32" s="64">
        <v>4</v>
      </c>
      <c r="J32" s="29">
        <f t="shared" si="2"/>
        <v>-99.99966666666667</v>
      </c>
      <c r="K32" s="30">
        <f t="shared" si="3"/>
        <v>-99.99933333333333</v>
      </c>
      <c r="L32" s="83">
        <v>-1003449</v>
      </c>
      <c r="M32" s="84">
        <v>9600003</v>
      </c>
      <c r="N32" s="31">
        <f t="shared" si="4"/>
        <v>29.896785985137264</v>
      </c>
      <c r="O32" s="30">
        <f t="shared" si="5"/>
        <v>-3.124978190110982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19739450</v>
      </c>
      <c r="D33" s="81">
        <v>18736001</v>
      </c>
      <c r="E33" s="82">
        <f t="shared" si="0"/>
        <v>-1003449</v>
      </c>
      <c r="F33" s="80">
        <v>17027300</v>
      </c>
      <c r="G33" s="81">
        <v>26627303</v>
      </c>
      <c r="H33" s="82">
        <f t="shared" si="1"/>
        <v>9600003</v>
      </c>
      <c r="I33" s="82">
        <v>28401005</v>
      </c>
      <c r="J33" s="57">
        <f t="shared" si="2"/>
        <v>-5.083469904176662</v>
      </c>
      <c r="K33" s="58">
        <f t="shared" si="3"/>
        <v>56.38006612909856</v>
      </c>
      <c r="L33" s="95">
        <v>-1003449</v>
      </c>
      <c r="M33" s="96">
        <v>9600003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14562400</v>
      </c>
      <c r="D8" s="63">
        <v>29674362</v>
      </c>
      <c r="E8" s="64">
        <f>$D8-$C8</f>
        <v>15111962</v>
      </c>
      <c r="F8" s="62">
        <v>15363407</v>
      </c>
      <c r="G8" s="63">
        <v>32095796</v>
      </c>
      <c r="H8" s="64">
        <f>$G8-$F8</f>
        <v>16732389</v>
      </c>
      <c r="I8" s="64">
        <v>32095796</v>
      </c>
      <c r="J8" s="29">
        <f>IF(($C8=0),0,(($E8/$C8)*100))</f>
        <v>103.77384222380925</v>
      </c>
      <c r="K8" s="30">
        <f>IF(($F8=0),0,(($H8/$F8)*100))</f>
        <v>108.9106667551019</v>
      </c>
      <c r="L8" s="83">
        <v>32555172</v>
      </c>
      <c r="M8" s="84">
        <v>21607990</v>
      </c>
      <c r="N8" s="31">
        <f>IF(($L8=0),0,(($E8/$L8)*100))</f>
        <v>46.41954279952814</v>
      </c>
      <c r="O8" s="30">
        <f>IF(($M8=0),0,(($H8/$M8)*100))</f>
        <v>77.43611969461297</v>
      </c>
      <c r="P8" s="5"/>
      <c r="Q8" s="32"/>
    </row>
    <row r="9" spans="1:17" ht="12.75">
      <c r="A9" s="2" t="s">
        <v>16</v>
      </c>
      <c r="B9" s="28" t="s">
        <v>19</v>
      </c>
      <c r="C9" s="62">
        <v>42316300</v>
      </c>
      <c r="D9" s="63">
        <v>41794582</v>
      </c>
      <c r="E9" s="64">
        <f>$D9-$C9</f>
        <v>-521718</v>
      </c>
      <c r="F9" s="62">
        <v>44643777</v>
      </c>
      <c r="G9" s="63">
        <v>44303961</v>
      </c>
      <c r="H9" s="64">
        <f>$G9-$F9</f>
        <v>-339816</v>
      </c>
      <c r="I9" s="64">
        <v>52257734</v>
      </c>
      <c r="J9" s="29">
        <f>IF(($C9=0),0,(($E9/$C9)*100))</f>
        <v>-1.2329007970923733</v>
      </c>
      <c r="K9" s="30">
        <f>IF(($F9=0),0,(($H9/$F9)*100))</f>
        <v>-0.7611721561999559</v>
      </c>
      <c r="L9" s="83">
        <v>32555172</v>
      </c>
      <c r="M9" s="84">
        <v>21607990</v>
      </c>
      <c r="N9" s="31">
        <f>IF(($L9=0),0,(($E9/$L9)*100))</f>
        <v>-1.6025656384183746</v>
      </c>
      <c r="O9" s="30">
        <f>IF(($M9=0),0,(($H9/$M9)*100))</f>
        <v>-1.5726404908554659</v>
      </c>
      <c r="P9" s="5"/>
      <c r="Q9" s="32"/>
    </row>
    <row r="10" spans="1:17" ht="12.75">
      <c r="A10" s="2" t="s">
        <v>16</v>
      </c>
      <c r="B10" s="28" t="s">
        <v>20</v>
      </c>
      <c r="C10" s="62">
        <v>56941200</v>
      </c>
      <c r="D10" s="63">
        <v>74906128</v>
      </c>
      <c r="E10" s="64">
        <f aca="true" t="shared" si="0" ref="E10:E33">$D10-$C10</f>
        <v>17964928</v>
      </c>
      <c r="F10" s="62">
        <v>60138119</v>
      </c>
      <c r="G10" s="63">
        <v>65353536</v>
      </c>
      <c r="H10" s="64">
        <f aca="true" t="shared" si="1" ref="H10:H33">$G10-$F10</f>
        <v>5215417</v>
      </c>
      <c r="I10" s="64">
        <v>65454212</v>
      </c>
      <c r="J10" s="29">
        <f aca="true" t="shared" si="2" ref="J10:J33">IF(($C10=0),0,(($E10/$C10)*100))</f>
        <v>31.549963822328998</v>
      </c>
      <c r="K10" s="30">
        <f aca="true" t="shared" si="3" ref="K10:K33">IF(($F10=0),0,(($H10/$F10)*100))</f>
        <v>8.672397951123147</v>
      </c>
      <c r="L10" s="83">
        <v>32555172</v>
      </c>
      <c r="M10" s="84">
        <v>21607990</v>
      </c>
      <c r="N10" s="31">
        <f aca="true" t="shared" si="4" ref="N10:N33">IF(($L10=0),0,(($E10/$L10)*100))</f>
        <v>55.18302283889024</v>
      </c>
      <c r="O10" s="30">
        <f aca="true" t="shared" si="5" ref="O10:O33">IF(($M10=0),0,(($H10/$M10)*100))</f>
        <v>24.1365207962425</v>
      </c>
      <c r="P10" s="5"/>
      <c r="Q10" s="32"/>
    </row>
    <row r="11" spans="1:17" ht="16.5">
      <c r="A11" s="6" t="s">
        <v>16</v>
      </c>
      <c r="B11" s="33" t="s">
        <v>21</v>
      </c>
      <c r="C11" s="65">
        <v>113819900</v>
      </c>
      <c r="D11" s="66">
        <v>146375072</v>
      </c>
      <c r="E11" s="67">
        <f t="shared" si="0"/>
        <v>32555172</v>
      </c>
      <c r="F11" s="65">
        <v>120145303</v>
      </c>
      <c r="G11" s="66">
        <v>141753293</v>
      </c>
      <c r="H11" s="67">
        <f t="shared" si="1"/>
        <v>21607990</v>
      </c>
      <c r="I11" s="67">
        <v>149807742</v>
      </c>
      <c r="J11" s="34">
        <f t="shared" si="2"/>
        <v>28.602355124191813</v>
      </c>
      <c r="K11" s="35">
        <f t="shared" si="3"/>
        <v>17.984881190070325</v>
      </c>
      <c r="L11" s="85">
        <v>32555172</v>
      </c>
      <c r="M11" s="86">
        <v>21607990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49723300</v>
      </c>
      <c r="D13" s="63">
        <v>48239313</v>
      </c>
      <c r="E13" s="64">
        <f t="shared" si="0"/>
        <v>-1483987</v>
      </c>
      <c r="F13" s="62">
        <v>52468285</v>
      </c>
      <c r="G13" s="63">
        <v>49339131</v>
      </c>
      <c r="H13" s="64">
        <f t="shared" si="1"/>
        <v>-3129154</v>
      </c>
      <c r="I13" s="64">
        <v>51767096</v>
      </c>
      <c r="J13" s="29">
        <f t="shared" si="2"/>
        <v>-2.984490168592994</v>
      </c>
      <c r="K13" s="30">
        <f t="shared" si="3"/>
        <v>-5.9638960945645545</v>
      </c>
      <c r="L13" s="83">
        <v>7089093</v>
      </c>
      <c r="M13" s="84">
        <v>6851091</v>
      </c>
      <c r="N13" s="31">
        <f t="shared" si="4"/>
        <v>-20.933383156350185</v>
      </c>
      <c r="O13" s="30">
        <f t="shared" si="5"/>
        <v>-45.67380582158375</v>
      </c>
      <c r="P13" s="5"/>
      <c r="Q13" s="32"/>
    </row>
    <row r="14" spans="1:17" ht="12.75">
      <c r="A14" s="2" t="s">
        <v>16</v>
      </c>
      <c r="B14" s="28" t="s">
        <v>24</v>
      </c>
      <c r="C14" s="62">
        <v>16292300</v>
      </c>
      <c r="D14" s="63">
        <v>16292300</v>
      </c>
      <c r="E14" s="64">
        <f t="shared" si="0"/>
        <v>0</v>
      </c>
      <c r="F14" s="62">
        <v>17188211</v>
      </c>
      <c r="G14" s="63">
        <v>17188211</v>
      </c>
      <c r="H14" s="64">
        <f t="shared" si="1"/>
        <v>0</v>
      </c>
      <c r="I14" s="64">
        <v>17961681</v>
      </c>
      <c r="J14" s="29">
        <f t="shared" si="2"/>
        <v>0</v>
      </c>
      <c r="K14" s="30">
        <f t="shared" si="3"/>
        <v>0</v>
      </c>
      <c r="L14" s="83">
        <v>7089093</v>
      </c>
      <c r="M14" s="84">
        <v>6851091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7089093</v>
      </c>
      <c r="M15" s="84">
        <v>6851091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23459200</v>
      </c>
      <c r="D16" s="63">
        <v>25353152</v>
      </c>
      <c r="E16" s="64">
        <f t="shared" si="0"/>
        <v>1893952</v>
      </c>
      <c r="F16" s="62">
        <v>25336000</v>
      </c>
      <c r="G16" s="63">
        <v>27609582</v>
      </c>
      <c r="H16" s="64">
        <f t="shared" si="1"/>
        <v>2273582</v>
      </c>
      <c r="I16" s="64">
        <v>30066835</v>
      </c>
      <c r="J16" s="29">
        <f t="shared" si="2"/>
        <v>8.073386986768517</v>
      </c>
      <c r="K16" s="30">
        <f t="shared" si="3"/>
        <v>8.973721187243449</v>
      </c>
      <c r="L16" s="83">
        <v>7089093</v>
      </c>
      <c r="M16" s="84">
        <v>6851091</v>
      </c>
      <c r="N16" s="31">
        <f t="shared" si="4"/>
        <v>26.71642197386887</v>
      </c>
      <c r="O16" s="30">
        <f t="shared" si="5"/>
        <v>33.18569261450476</v>
      </c>
      <c r="P16" s="5"/>
      <c r="Q16" s="32"/>
    </row>
    <row r="17" spans="1:17" ht="12.75">
      <c r="A17" s="2" t="s">
        <v>16</v>
      </c>
      <c r="B17" s="28" t="s">
        <v>26</v>
      </c>
      <c r="C17" s="62">
        <v>74871900</v>
      </c>
      <c r="D17" s="63">
        <v>81551028</v>
      </c>
      <c r="E17" s="64">
        <f t="shared" si="0"/>
        <v>6679128</v>
      </c>
      <c r="F17" s="62">
        <v>78980890</v>
      </c>
      <c r="G17" s="63">
        <v>86687553</v>
      </c>
      <c r="H17" s="64">
        <f t="shared" si="1"/>
        <v>7706663</v>
      </c>
      <c r="I17" s="64">
        <v>88547732</v>
      </c>
      <c r="J17" s="41">
        <f t="shared" si="2"/>
        <v>8.920740624987479</v>
      </c>
      <c r="K17" s="30">
        <f t="shared" si="3"/>
        <v>9.757629978593556</v>
      </c>
      <c r="L17" s="87">
        <v>7089093</v>
      </c>
      <c r="M17" s="84">
        <v>6851091</v>
      </c>
      <c r="N17" s="31">
        <f t="shared" si="4"/>
        <v>94.21696118248131</v>
      </c>
      <c r="O17" s="30">
        <f t="shared" si="5"/>
        <v>112.48811320707898</v>
      </c>
      <c r="P17" s="5"/>
      <c r="Q17" s="32"/>
    </row>
    <row r="18" spans="1:17" ht="16.5">
      <c r="A18" s="2" t="s">
        <v>16</v>
      </c>
      <c r="B18" s="33" t="s">
        <v>27</v>
      </c>
      <c r="C18" s="65">
        <v>164346700</v>
      </c>
      <c r="D18" s="66">
        <v>171435793</v>
      </c>
      <c r="E18" s="67">
        <f t="shared" si="0"/>
        <v>7089093</v>
      </c>
      <c r="F18" s="65">
        <v>173973386</v>
      </c>
      <c r="G18" s="66">
        <v>180824477</v>
      </c>
      <c r="H18" s="67">
        <f t="shared" si="1"/>
        <v>6851091</v>
      </c>
      <c r="I18" s="67">
        <v>188343344</v>
      </c>
      <c r="J18" s="42">
        <f t="shared" si="2"/>
        <v>4.3134988411693085</v>
      </c>
      <c r="K18" s="35">
        <f t="shared" si="3"/>
        <v>3.938010955307842</v>
      </c>
      <c r="L18" s="88">
        <v>7089093</v>
      </c>
      <c r="M18" s="86">
        <v>6851091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-50526800</v>
      </c>
      <c r="D19" s="72">
        <v>-25060721</v>
      </c>
      <c r="E19" s="73">
        <f t="shared" si="0"/>
        <v>25466079</v>
      </c>
      <c r="F19" s="74">
        <v>-53828083</v>
      </c>
      <c r="G19" s="75">
        <v>-39071184</v>
      </c>
      <c r="H19" s="76">
        <f t="shared" si="1"/>
        <v>14756899</v>
      </c>
      <c r="I19" s="76">
        <v>-38535602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/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/>
      <c r="M23" s="84"/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27243999</v>
      </c>
      <c r="D24" s="63">
        <v>27243999</v>
      </c>
      <c r="E24" s="64">
        <f t="shared" si="0"/>
        <v>0</v>
      </c>
      <c r="F24" s="62">
        <v>17573001</v>
      </c>
      <c r="G24" s="63">
        <v>17573001</v>
      </c>
      <c r="H24" s="64">
        <f t="shared" si="1"/>
        <v>0</v>
      </c>
      <c r="I24" s="64">
        <v>17573001</v>
      </c>
      <c r="J24" s="29">
        <f t="shared" si="2"/>
        <v>0</v>
      </c>
      <c r="K24" s="30">
        <f t="shared" si="3"/>
        <v>0</v>
      </c>
      <c r="L24" s="83"/>
      <c r="M24" s="84"/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/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27243999</v>
      </c>
      <c r="D26" s="66">
        <v>27243999</v>
      </c>
      <c r="E26" s="67">
        <f t="shared" si="0"/>
        <v>0</v>
      </c>
      <c r="F26" s="65">
        <v>17573001</v>
      </c>
      <c r="G26" s="66">
        <v>17573001</v>
      </c>
      <c r="H26" s="67">
        <f t="shared" si="1"/>
        <v>0</v>
      </c>
      <c r="I26" s="67">
        <v>17573001</v>
      </c>
      <c r="J26" s="42">
        <f t="shared" si="2"/>
        <v>0</v>
      </c>
      <c r="K26" s="35">
        <f t="shared" si="3"/>
        <v>0</v>
      </c>
      <c r="L26" s="88"/>
      <c r="M26" s="86"/>
      <c r="N26" s="36">
        <f t="shared" si="4"/>
        <v>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8194999</v>
      </c>
      <c r="D28" s="63">
        <v>8194999</v>
      </c>
      <c r="E28" s="64">
        <f t="shared" si="0"/>
        <v>0</v>
      </c>
      <c r="F28" s="62">
        <v>8457999</v>
      </c>
      <c r="G28" s="63">
        <v>8457999</v>
      </c>
      <c r="H28" s="64">
        <f t="shared" si="1"/>
        <v>0</v>
      </c>
      <c r="I28" s="64">
        <v>8457999</v>
      </c>
      <c r="J28" s="29">
        <f t="shared" si="2"/>
        <v>0</v>
      </c>
      <c r="K28" s="30">
        <f t="shared" si="3"/>
        <v>0</v>
      </c>
      <c r="L28" s="83"/>
      <c r="M28" s="84"/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7000000</v>
      </c>
      <c r="D29" s="63">
        <v>7000000</v>
      </c>
      <c r="E29" s="64">
        <f t="shared" si="0"/>
        <v>0</v>
      </c>
      <c r="F29" s="62">
        <v>7000000</v>
      </c>
      <c r="G29" s="63">
        <v>7000000</v>
      </c>
      <c r="H29" s="64">
        <f t="shared" si="1"/>
        <v>0</v>
      </c>
      <c r="I29" s="64">
        <v>7000000</v>
      </c>
      <c r="J29" s="29">
        <f t="shared" si="2"/>
        <v>0</v>
      </c>
      <c r="K29" s="30">
        <f t="shared" si="3"/>
        <v>0</v>
      </c>
      <c r="L29" s="83"/>
      <c r="M29" s="84"/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/>
      <c r="M30" s="84"/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1</v>
      </c>
      <c r="G31" s="63">
        <v>1</v>
      </c>
      <c r="H31" s="64">
        <f t="shared" si="1"/>
        <v>0</v>
      </c>
      <c r="I31" s="64">
        <v>1</v>
      </c>
      <c r="J31" s="29">
        <f t="shared" si="2"/>
        <v>0</v>
      </c>
      <c r="K31" s="30">
        <f t="shared" si="3"/>
        <v>0</v>
      </c>
      <c r="L31" s="83"/>
      <c r="M31" s="84"/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12049000</v>
      </c>
      <c r="D32" s="63">
        <v>12049000</v>
      </c>
      <c r="E32" s="64">
        <f t="shared" si="0"/>
        <v>0</v>
      </c>
      <c r="F32" s="62">
        <v>2115001</v>
      </c>
      <c r="G32" s="63">
        <v>2115001</v>
      </c>
      <c r="H32" s="64">
        <f t="shared" si="1"/>
        <v>0</v>
      </c>
      <c r="I32" s="64">
        <v>2115001</v>
      </c>
      <c r="J32" s="29">
        <f t="shared" si="2"/>
        <v>0</v>
      </c>
      <c r="K32" s="30">
        <f t="shared" si="3"/>
        <v>0</v>
      </c>
      <c r="L32" s="83"/>
      <c r="M32" s="84"/>
      <c r="N32" s="31">
        <f t="shared" si="4"/>
        <v>0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27243999</v>
      </c>
      <c r="D33" s="81">
        <v>27243999</v>
      </c>
      <c r="E33" s="82">
        <f t="shared" si="0"/>
        <v>0</v>
      </c>
      <c r="F33" s="80">
        <v>17573001</v>
      </c>
      <c r="G33" s="81">
        <v>17573001</v>
      </c>
      <c r="H33" s="82">
        <f t="shared" si="1"/>
        <v>0</v>
      </c>
      <c r="I33" s="82">
        <v>17573001</v>
      </c>
      <c r="J33" s="57">
        <f t="shared" si="2"/>
        <v>0</v>
      </c>
      <c r="K33" s="58">
        <f t="shared" si="3"/>
        <v>0</v>
      </c>
      <c r="L33" s="95"/>
      <c r="M33" s="96"/>
      <c r="N33" s="59">
        <f t="shared" si="4"/>
        <v>0</v>
      </c>
      <c r="O33" s="58">
        <f t="shared" si="5"/>
        <v>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23822794</v>
      </c>
      <c r="D8" s="63">
        <v>36359185</v>
      </c>
      <c r="E8" s="64">
        <f>$D8-$C8</f>
        <v>12536391</v>
      </c>
      <c r="F8" s="62">
        <v>25252163</v>
      </c>
      <c r="G8" s="63">
        <v>38540734</v>
      </c>
      <c r="H8" s="64">
        <f>$G8-$F8</f>
        <v>13288571</v>
      </c>
      <c r="I8" s="64">
        <v>40853180</v>
      </c>
      <c r="J8" s="29">
        <f>IF(($C8=0),0,(($E8/$C8)*100))</f>
        <v>52.6235125905047</v>
      </c>
      <c r="K8" s="30">
        <f>IF(($F8=0),0,(($H8/$F8)*100))</f>
        <v>52.623496054575604</v>
      </c>
      <c r="L8" s="83">
        <v>11851873</v>
      </c>
      <c r="M8" s="84">
        <v>7418878</v>
      </c>
      <c r="N8" s="31">
        <f>IF(($L8=0),0,(($E8/$L8)*100))</f>
        <v>105.77561031914533</v>
      </c>
      <c r="O8" s="30">
        <f>IF(($M8=0),0,(($H8/$M8)*100))</f>
        <v>179.11833837946924</v>
      </c>
      <c r="P8" s="5"/>
      <c r="Q8" s="32"/>
    </row>
    <row r="9" spans="1:17" ht="12.75">
      <c r="A9" s="2" t="s">
        <v>16</v>
      </c>
      <c r="B9" s="28" t="s">
        <v>19</v>
      </c>
      <c r="C9" s="62">
        <v>27075554</v>
      </c>
      <c r="D9" s="63">
        <v>47492777</v>
      </c>
      <c r="E9" s="64">
        <f>$D9-$C9</f>
        <v>20417223</v>
      </c>
      <c r="F9" s="62">
        <v>28700085</v>
      </c>
      <c r="G9" s="63">
        <v>50342407</v>
      </c>
      <c r="H9" s="64">
        <f>$G9-$F9</f>
        <v>21642322</v>
      </c>
      <c r="I9" s="64">
        <v>53362883</v>
      </c>
      <c r="J9" s="29">
        <f>IF(($C9=0),0,(($E9/$C9)*100))</f>
        <v>75.40832959502879</v>
      </c>
      <c r="K9" s="30">
        <f>IF(($F9=0),0,(($H9/$F9)*100))</f>
        <v>75.40856412097735</v>
      </c>
      <c r="L9" s="83">
        <v>11851873</v>
      </c>
      <c r="M9" s="84">
        <v>7418878</v>
      </c>
      <c r="N9" s="31">
        <f>IF(($L9=0),0,(($E9/$L9)*100))</f>
        <v>172.27001166819792</v>
      </c>
      <c r="O9" s="30">
        <f>IF(($M9=0),0,(($H9/$M9)*100))</f>
        <v>291.7196104316583</v>
      </c>
      <c r="P9" s="5"/>
      <c r="Q9" s="32"/>
    </row>
    <row r="10" spans="1:17" ht="12.75">
      <c r="A10" s="2" t="s">
        <v>16</v>
      </c>
      <c r="B10" s="28" t="s">
        <v>20</v>
      </c>
      <c r="C10" s="62">
        <v>216009221</v>
      </c>
      <c r="D10" s="63">
        <v>194907480</v>
      </c>
      <c r="E10" s="64">
        <f aca="true" t="shared" si="0" ref="E10:E33">$D10-$C10</f>
        <v>-21101741</v>
      </c>
      <c r="F10" s="62">
        <v>228969773</v>
      </c>
      <c r="G10" s="63">
        <v>201457758</v>
      </c>
      <c r="H10" s="64">
        <f aca="true" t="shared" si="1" ref="H10:H33">$G10-$F10</f>
        <v>-27512015</v>
      </c>
      <c r="I10" s="64">
        <v>199695110</v>
      </c>
      <c r="J10" s="29">
        <f aca="true" t="shared" si="2" ref="J10:J33">IF(($C10=0),0,(($E10/$C10)*100))</f>
        <v>-9.76890750418474</v>
      </c>
      <c r="K10" s="30">
        <f aca="true" t="shared" si="3" ref="K10:K33">IF(($F10=0),0,(($H10/$F10)*100))</f>
        <v>-12.015566351633671</v>
      </c>
      <c r="L10" s="83">
        <v>11851873</v>
      </c>
      <c r="M10" s="84">
        <v>7418878</v>
      </c>
      <c r="N10" s="31">
        <f aca="true" t="shared" si="4" ref="N10:N33">IF(($L10=0),0,(($E10/$L10)*100))</f>
        <v>-178.04562198734325</v>
      </c>
      <c r="O10" s="30">
        <f aca="true" t="shared" si="5" ref="O10:O33">IF(($M10=0),0,(($H10/$M10)*100))</f>
        <v>-370.83794881112755</v>
      </c>
      <c r="P10" s="5"/>
      <c r="Q10" s="32"/>
    </row>
    <row r="11" spans="1:17" ht="16.5">
      <c r="A11" s="6" t="s">
        <v>16</v>
      </c>
      <c r="B11" s="33" t="s">
        <v>21</v>
      </c>
      <c r="C11" s="65">
        <v>266907569</v>
      </c>
      <c r="D11" s="66">
        <v>278759442</v>
      </c>
      <c r="E11" s="67">
        <f t="shared" si="0"/>
        <v>11851873</v>
      </c>
      <c r="F11" s="65">
        <v>282922021</v>
      </c>
      <c r="G11" s="66">
        <v>290340899</v>
      </c>
      <c r="H11" s="67">
        <f t="shared" si="1"/>
        <v>7418878</v>
      </c>
      <c r="I11" s="67">
        <v>293911173</v>
      </c>
      <c r="J11" s="34">
        <f t="shared" si="2"/>
        <v>4.440440952800405</v>
      </c>
      <c r="K11" s="35">
        <f t="shared" si="3"/>
        <v>2.6222342021231357</v>
      </c>
      <c r="L11" s="85">
        <v>11851873</v>
      </c>
      <c r="M11" s="86">
        <v>7418878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92643078</v>
      </c>
      <c r="D13" s="63">
        <v>90882509</v>
      </c>
      <c r="E13" s="64">
        <f t="shared" si="0"/>
        <v>-1760569</v>
      </c>
      <c r="F13" s="62">
        <v>98201662</v>
      </c>
      <c r="G13" s="63">
        <v>96354492</v>
      </c>
      <c r="H13" s="64">
        <f t="shared" si="1"/>
        <v>-1847170</v>
      </c>
      <c r="I13" s="64">
        <v>102035834</v>
      </c>
      <c r="J13" s="29">
        <f t="shared" si="2"/>
        <v>-1.9003783531458227</v>
      </c>
      <c r="K13" s="30">
        <f t="shared" si="3"/>
        <v>-1.8809966780399299</v>
      </c>
      <c r="L13" s="83">
        <v>122290266</v>
      </c>
      <c r="M13" s="84">
        <v>122256614</v>
      </c>
      <c r="N13" s="31">
        <f t="shared" si="4"/>
        <v>-1.439664053065352</v>
      </c>
      <c r="O13" s="30">
        <f t="shared" si="5"/>
        <v>-1.5108957622529935</v>
      </c>
      <c r="P13" s="5"/>
      <c r="Q13" s="32"/>
    </row>
    <row r="14" spans="1:17" ht="12.75">
      <c r="A14" s="2" t="s">
        <v>16</v>
      </c>
      <c r="B14" s="28" t="s">
        <v>24</v>
      </c>
      <c r="C14" s="62">
        <v>15269206</v>
      </c>
      <c r="D14" s="63">
        <v>27451926</v>
      </c>
      <c r="E14" s="64">
        <f t="shared" si="0"/>
        <v>12182720</v>
      </c>
      <c r="F14" s="62">
        <v>16185358</v>
      </c>
      <c r="G14" s="63">
        <v>29099047</v>
      </c>
      <c r="H14" s="64">
        <f t="shared" si="1"/>
        <v>12913689</v>
      </c>
      <c r="I14" s="64">
        <v>30844984</v>
      </c>
      <c r="J14" s="29">
        <f t="shared" si="2"/>
        <v>79.78620499323932</v>
      </c>
      <c r="K14" s="30">
        <f t="shared" si="3"/>
        <v>79.78624260272773</v>
      </c>
      <c r="L14" s="83">
        <v>122290266</v>
      </c>
      <c r="M14" s="84">
        <v>122256614</v>
      </c>
      <c r="N14" s="31">
        <f t="shared" si="4"/>
        <v>9.962133862722974</v>
      </c>
      <c r="O14" s="30">
        <f t="shared" si="5"/>
        <v>10.562773315478866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122290266</v>
      </c>
      <c r="M15" s="84">
        <v>122256614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8354694</v>
      </c>
      <c r="D16" s="63">
        <v>7007634</v>
      </c>
      <c r="E16" s="64">
        <f t="shared" si="0"/>
        <v>-1347060</v>
      </c>
      <c r="F16" s="62">
        <v>8855976</v>
      </c>
      <c r="G16" s="63">
        <v>7428092</v>
      </c>
      <c r="H16" s="64">
        <f t="shared" si="1"/>
        <v>-1427884</v>
      </c>
      <c r="I16" s="64">
        <v>7873778</v>
      </c>
      <c r="J16" s="29">
        <f t="shared" si="2"/>
        <v>-16.123391233718433</v>
      </c>
      <c r="K16" s="30">
        <f t="shared" si="3"/>
        <v>-16.123395095018324</v>
      </c>
      <c r="L16" s="83">
        <v>122290266</v>
      </c>
      <c r="M16" s="84">
        <v>122256614</v>
      </c>
      <c r="N16" s="31">
        <f t="shared" si="4"/>
        <v>-1.1015267560216118</v>
      </c>
      <c r="O16" s="30">
        <f t="shared" si="5"/>
        <v>-1.1679400837978386</v>
      </c>
      <c r="P16" s="5"/>
      <c r="Q16" s="32"/>
    </row>
    <row r="17" spans="1:17" ht="12.75">
      <c r="A17" s="2" t="s">
        <v>16</v>
      </c>
      <c r="B17" s="28" t="s">
        <v>26</v>
      </c>
      <c r="C17" s="62">
        <v>137386117</v>
      </c>
      <c r="D17" s="63">
        <v>250601292</v>
      </c>
      <c r="E17" s="64">
        <f t="shared" si="0"/>
        <v>113215175</v>
      </c>
      <c r="F17" s="62">
        <v>145629276</v>
      </c>
      <c r="G17" s="63">
        <v>258247255</v>
      </c>
      <c r="H17" s="64">
        <f t="shared" si="1"/>
        <v>112617979</v>
      </c>
      <c r="I17" s="64">
        <v>262352430</v>
      </c>
      <c r="J17" s="41">
        <f t="shared" si="2"/>
        <v>82.40656150140701</v>
      </c>
      <c r="K17" s="30">
        <f t="shared" si="3"/>
        <v>77.33196380101485</v>
      </c>
      <c r="L17" s="87">
        <v>122290266</v>
      </c>
      <c r="M17" s="84">
        <v>122256614</v>
      </c>
      <c r="N17" s="31">
        <f t="shared" si="4"/>
        <v>92.57905694636399</v>
      </c>
      <c r="O17" s="30">
        <f t="shared" si="5"/>
        <v>92.11606253057197</v>
      </c>
      <c r="P17" s="5"/>
      <c r="Q17" s="32"/>
    </row>
    <row r="18" spans="1:17" ht="16.5">
      <c r="A18" s="2" t="s">
        <v>16</v>
      </c>
      <c r="B18" s="33" t="s">
        <v>27</v>
      </c>
      <c r="C18" s="65">
        <v>253653095</v>
      </c>
      <c r="D18" s="66">
        <v>375943361</v>
      </c>
      <c r="E18" s="67">
        <f t="shared" si="0"/>
        <v>122290266</v>
      </c>
      <c r="F18" s="65">
        <v>268872272</v>
      </c>
      <c r="G18" s="66">
        <v>391128886</v>
      </c>
      <c r="H18" s="67">
        <f t="shared" si="1"/>
        <v>122256614</v>
      </c>
      <c r="I18" s="67">
        <v>403107026</v>
      </c>
      <c r="J18" s="42">
        <f t="shared" si="2"/>
        <v>48.21161988975533</v>
      </c>
      <c r="K18" s="35">
        <f t="shared" si="3"/>
        <v>45.47014576497498</v>
      </c>
      <c r="L18" s="88">
        <v>122290266</v>
      </c>
      <c r="M18" s="86">
        <v>122256614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13254474</v>
      </c>
      <c r="D19" s="72">
        <v>-97183919</v>
      </c>
      <c r="E19" s="73">
        <f t="shared" si="0"/>
        <v>-110438393</v>
      </c>
      <c r="F19" s="74">
        <v>14049749</v>
      </c>
      <c r="G19" s="75">
        <v>-100787987</v>
      </c>
      <c r="H19" s="76">
        <f t="shared" si="1"/>
        <v>-114837736</v>
      </c>
      <c r="I19" s="76">
        <v>-109195853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41316876</v>
      </c>
      <c r="M22" s="84">
        <v>34990363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12618652</v>
      </c>
      <c r="D23" s="63">
        <v>6550000</v>
      </c>
      <c r="E23" s="64">
        <f t="shared" si="0"/>
        <v>-6068652</v>
      </c>
      <c r="F23" s="62">
        <v>13375772</v>
      </c>
      <c r="G23" s="63">
        <v>6943036</v>
      </c>
      <c r="H23" s="64">
        <f t="shared" si="1"/>
        <v>-6432736</v>
      </c>
      <c r="I23" s="64">
        <v>7359580</v>
      </c>
      <c r="J23" s="29">
        <f t="shared" si="2"/>
        <v>-48.092712280202356</v>
      </c>
      <c r="K23" s="30">
        <f t="shared" si="3"/>
        <v>-48.092446551870054</v>
      </c>
      <c r="L23" s="83">
        <v>41316876</v>
      </c>
      <c r="M23" s="84">
        <v>34990363</v>
      </c>
      <c r="N23" s="31">
        <f t="shared" si="4"/>
        <v>-14.688070801867983</v>
      </c>
      <c r="O23" s="30">
        <f t="shared" si="5"/>
        <v>-18.384307702095</v>
      </c>
      <c r="P23" s="5"/>
      <c r="Q23" s="32"/>
    </row>
    <row r="24" spans="1:17" ht="12.75">
      <c r="A24" s="6" t="s">
        <v>16</v>
      </c>
      <c r="B24" s="28" t="s">
        <v>32</v>
      </c>
      <c r="C24" s="62">
        <v>60045422</v>
      </c>
      <c r="D24" s="63">
        <v>107430950</v>
      </c>
      <c r="E24" s="64">
        <f t="shared" si="0"/>
        <v>47385528</v>
      </c>
      <c r="F24" s="62">
        <v>63648154</v>
      </c>
      <c r="G24" s="63">
        <v>105071253</v>
      </c>
      <c r="H24" s="64">
        <f t="shared" si="1"/>
        <v>41423099</v>
      </c>
      <c r="I24" s="64">
        <v>121659200</v>
      </c>
      <c r="J24" s="29">
        <f t="shared" si="2"/>
        <v>78.91613785310727</v>
      </c>
      <c r="K24" s="30">
        <f t="shared" si="3"/>
        <v>65.0813831929831</v>
      </c>
      <c r="L24" s="83">
        <v>41316876</v>
      </c>
      <c r="M24" s="84">
        <v>34990363</v>
      </c>
      <c r="N24" s="31">
        <f t="shared" si="4"/>
        <v>114.68807080186798</v>
      </c>
      <c r="O24" s="30">
        <f t="shared" si="5"/>
        <v>118.384307702095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41316876</v>
      </c>
      <c r="M25" s="84">
        <v>34990363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72664074</v>
      </c>
      <c r="D26" s="66">
        <v>113980950</v>
      </c>
      <c r="E26" s="67">
        <f t="shared" si="0"/>
        <v>41316876</v>
      </c>
      <c r="F26" s="65">
        <v>77023926</v>
      </c>
      <c r="G26" s="66">
        <v>112014289</v>
      </c>
      <c r="H26" s="67">
        <f t="shared" si="1"/>
        <v>34990363</v>
      </c>
      <c r="I26" s="67">
        <v>129018780</v>
      </c>
      <c r="J26" s="42">
        <f t="shared" si="2"/>
        <v>56.86011494483505</v>
      </c>
      <c r="K26" s="35">
        <f t="shared" si="3"/>
        <v>45.42791417825157</v>
      </c>
      <c r="L26" s="88">
        <v>41316876</v>
      </c>
      <c r="M26" s="86">
        <v>34990363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29517244</v>
      </c>
      <c r="D28" s="63">
        <v>73453636</v>
      </c>
      <c r="E28" s="64">
        <f t="shared" si="0"/>
        <v>43936392</v>
      </c>
      <c r="F28" s="62">
        <v>31288283</v>
      </c>
      <c r="G28" s="63">
        <v>69055285</v>
      </c>
      <c r="H28" s="64">
        <f t="shared" si="1"/>
        <v>37767002</v>
      </c>
      <c r="I28" s="64">
        <v>83482290</v>
      </c>
      <c r="J28" s="29">
        <f t="shared" si="2"/>
        <v>148.84991295257782</v>
      </c>
      <c r="K28" s="30">
        <f t="shared" si="3"/>
        <v>120.70653413611734</v>
      </c>
      <c r="L28" s="83">
        <v>41316876</v>
      </c>
      <c r="M28" s="84">
        <v>34990362</v>
      </c>
      <c r="N28" s="31">
        <f t="shared" si="4"/>
        <v>106.34006307737303</v>
      </c>
      <c r="O28" s="30">
        <f t="shared" si="5"/>
        <v>107.9354423369498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41316876</v>
      </c>
      <c r="M29" s="84">
        <v>34990362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31800</v>
      </c>
      <c r="D30" s="63">
        <v>0</v>
      </c>
      <c r="E30" s="64">
        <f t="shared" si="0"/>
        <v>-31800</v>
      </c>
      <c r="F30" s="62">
        <v>33708</v>
      </c>
      <c r="G30" s="63">
        <v>1</v>
      </c>
      <c r="H30" s="64">
        <f t="shared" si="1"/>
        <v>-33707</v>
      </c>
      <c r="I30" s="64">
        <v>0</v>
      </c>
      <c r="J30" s="29">
        <f t="shared" si="2"/>
        <v>-100</v>
      </c>
      <c r="K30" s="30">
        <f t="shared" si="3"/>
        <v>-99.99703334519995</v>
      </c>
      <c r="L30" s="83">
        <v>41316876</v>
      </c>
      <c r="M30" s="84">
        <v>34990362</v>
      </c>
      <c r="N30" s="31">
        <f t="shared" si="4"/>
        <v>-0.07696612880412353</v>
      </c>
      <c r="O30" s="30">
        <f t="shared" si="5"/>
        <v>-0.09633224143265508</v>
      </c>
      <c r="P30" s="5"/>
      <c r="Q30" s="32"/>
    </row>
    <row r="31" spans="1:17" ht="12.75">
      <c r="A31" s="6" t="s">
        <v>16</v>
      </c>
      <c r="B31" s="28" t="s">
        <v>38</v>
      </c>
      <c r="C31" s="62">
        <v>17650866</v>
      </c>
      <c r="D31" s="63">
        <v>23691754</v>
      </c>
      <c r="E31" s="64">
        <f t="shared" si="0"/>
        <v>6040888</v>
      </c>
      <c r="F31" s="62">
        <v>18709919</v>
      </c>
      <c r="G31" s="63">
        <v>25113265</v>
      </c>
      <c r="H31" s="64">
        <f t="shared" si="1"/>
        <v>6403346</v>
      </c>
      <c r="I31" s="64">
        <v>26620056</v>
      </c>
      <c r="J31" s="29">
        <f t="shared" si="2"/>
        <v>34.2243151129242</v>
      </c>
      <c r="K31" s="30">
        <f t="shared" si="3"/>
        <v>34.22433843780938</v>
      </c>
      <c r="L31" s="83">
        <v>41316876</v>
      </c>
      <c r="M31" s="84">
        <v>34990362</v>
      </c>
      <c r="N31" s="31">
        <f t="shared" si="4"/>
        <v>14.62087307859384</v>
      </c>
      <c r="O31" s="30">
        <f t="shared" si="5"/>
        <v>18.300313669232686</v>
      </c>
      <c r="P31" s="5"/>
      <c r="Q31" s="32"/>
    </row>
    <row r="32" spans="1:17" ht="12.75">
      <c r="A32" s="6" t="s">
        <v>16</v>
      </c>
      <c r="B32" s="28" t="s">
        <v>39</v>
      </c>
      <c r="C32" s="62">
        <v>25464164</v>
      </c>
      <c r="D32" s="63">
        <v>16835560</v>
      </c>
      <c r="E32" s="64">
        <f t="shared" si="0"/>
        <v>-8628604</v>
      </c>
      <c r="F32" s="62">
        <v>26992016</v>
      </c>
      <c r="G32" s="63">
        <v>17845737</v>
      </c>
      <c r="H32" s="64">
        <f t="shared" si="1"/>
        <v>-9146279</v>
      </c>
      <c r="I32" s="64">
        <v>18916434</v>
      </c>
      <c r="J32" s="29">
        <f t="shared" si="2"/>
        <v>-33.885282862614304</v>
      </c>
      <c r="K32" s="30">
        <f t="shared" si="3"/>
        <v>-33.88512736506973</v>
      </c>
      <c r="L32" s="83">
        <v>41316876</v>
      </c>
      <c r="M32" s="84">
        <v>34990362</v>
      </c>
      <c r="N32" s="31">
        <f t="shared" si="4"/>
        <v>-20.88397002716275</v>
      </c>
      <c r="O32" s="30">
        <f t="shared" si="5"/>
        <v>-26.139423764749846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72664074</v>
      </c>
      <c r="D33" s="81">
        <v>113980950</v>
      </c>
      <c r="E33" s="82">
        <f t="shared" si="0"/>
        <v>41316876</v>
      </c>
      <c r="F33" s="80">
        <v>77023926</v>
      </c>
      <c r="G33" s="81">
        <v>112014288</v>
      </c>
      <c r="H33" s="82">
        <f t="shared" si="1"/>
        <v>34990362</v>
      </c>
      <c r="I33" s="82">
        <v>129018780</v>
      </c>
      <c r="J33" s="57">
        <f t="shared" si="2"/>
        <v>56.86011494483505</v>
      </c>
      <c r="K33" s="58">
        <f t="shared" si="3"/>
        <v>45.427912879953695</v>
      </c>
      <c r="L33" s="95">
        <v>41316876</v>
      </c>
      <c r="M33" s="96">
        <v>34990362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36867579</v>
      </c>
      <c r="D8" s="63">
        <v>38383913</v>
      </c>
      <c r="E8" s="64">
        <f>$D8-$C8</f>
        <v>1516334</v>
      </c>
      <c r="F8" s="62">
        <v>38858428</v>
      </c>
      <c r="G8" s="63">
        <v>40456644</v>
      </c>
      <c r="H8" s="64">
        <f>$G8-$F8</f>
        <v>1598216</v>
      </c>
      <c r="I8" s="64">
        <v>42641303</v>
      </c>
      <c r="J8" s="29">
        <f>IF(($C8=0),0,(($E8/$C8)*100))</f>
        <v>4.1129199180667655</v>
      </c>
      <c r="K8" s="30">
        <f>IF(($F8=0),0,(($H8/$F8)*100))</f>
        <v>4.112919853577195</v>
      </c>
      <c r="L8" s="83">
        <v>6046767</v>
      </c>
      <c r="M8" s="84">
        <v>6960616</v>
      </c>
      <c r="N8" s="31">
        <f>IF(($L8=0),0,(($E8/$L8)*100))</f>
        <v>25.076772430622846</v>
      </c>
      <c r="O8" s="30">
        <f>IF(($M8=0),0,(($H8/$M8)*100))</f>
        <v>22.960841396795917</v>
      </c>
      <c r="P8" s="5"/>
      <c r="Q8" s="32"/>
    </row>
    <row r="9" spans="1:17" ht="12.75">
      <c r="A9" s="2" t="s">
        <v>16</v>
      </c>
      <c r="B9" s="28" t="s">
        <v>19</v>
      </c>
      <c r="C9" s="62">
        <v>87819143</v>
      </c>
      <c r="D9" s="63">
        <v>97312464</v>
      </c>
      <c r="E9" s="64">
        <f>$D9-$C9</f>
        <v>9493321</v>
      </c>
      <c r="F9" s="62">
        <v>92561377</v>
      </c>
      <c r="G9" s="63">
        <v>103653889</v>
      </c>
      <c r="H9" s="64">
        <f>$G9-$F9</f>
        <v>11092512</v>
      </c>
      <c r="I9" s="64">
        <v>110514196</v>
      </c>
      <c r="J9" s="29">
        <f>IF(($C9=0),0,(($E9/$C9)*100))</f>
        <v>10.81008157868268</v>
      </c>
      <c r="K9" s="30">
        <f>IF(($F9=0),0,(($H9/$F9)*100))</f>
        <v>11.983953090931221</v>
      </c>
      <c r="L9" s="83">
        <v>6046767</v>
      </c>
      <c r="M9" s="84">
        <v>6960616</v>
      </c>
      <c r="N9" s="31">
        <f>IF(($L9=0),0,(($E9/$L9)*100))</f>
        <v>156.99829346822855</v>
      </c>
      <c r="O9" s="30">
        <f>IF(($M9=0),0,(($H9/$M9)*100))</f>
        <v>159.36106804340307</v>
      </c>
      <c r="P9" s="5"/>
      <c r="Q9" s="32"/>
    </row>
    <row r="10" spans="1:17" ht="12.75">
      <c r="A10" s="2" t="s">
        <v>16</v>
      </c>
      <c r="B10" s="28" t="s">
        <v>20</v>
      </c>
      <c r="C10" s="62">
        <v>69809719</v>
      </c>
      <c r="D10" s="63">
        <v>64846831</v>
      </c>
      <c r="E10" s="64">
        <f aca="true" t="shared" si="0" ref="E10:E33">$D10-$C10</f>
        <v>-4962888</v>
      </c>
      <c r="F10" s="62">
        <v>73369133</v>
      </c>
      <c r="G10" s="63">
        <v>67639021</v>
      </c>
      <c r="H10" s="64">
        <f aca="true" t="shared" si="1" ref="H10:H33">$G10-$F10</f>
        <v>-5730112</v>
      </c>
      <c r="I10" s="64">
        <v>67025267</v>
      </c>
      <c r="J10" s="29">
        <f aca="true" t="shared" si="2" ref="J10:J33">IF(($C10=0),0,(($E10/$C10)*100))</f>
        <v>-7.109164842792162</v>
      </c>
      <c r="K10" s="30">
        <f aca="true" t="shared" si="3" ref="K10:K33">IF(($F10=0),0,(($H10/$F10)*100))</f>
        <v>-7.809976437911567</v>
      </c>
      <c r="L10" s="83">
        <v>6046767</v>
      </c>
      <c r="M10" s="84">
        <v>6960616</v>
      </c>
      <c r="N10" s="31">
        <f aca="true" t="shared" si="4" ref="N10:N33">IF(($L10=0),0,(($E10/$L10)*100))</f>
        <v>-82.0750658988514</v>
      </c>
      <c r="O10" s="30">
        <f aca="true" t="shared" si="5" ref="O10:O33">IF(($M10=0),0,(($H10/$M10)*100))</f>
        <v>-82.32190944019897</v>
      </c>
      <c r="P10" s="5"/>
      <c r="Q10" s="32"/>
    </row>
    <row r="11" spans="1:17" ht="16.5">
      <c r="A11" s="6" t="s">
        <v>16</v>
      </c>
      <c r="B11" s="33" t="s">
        <v>21</v>
      </c>
      <c r="C11" s="65">
        <v>194496441</v>
      </c>
      <c r="D11" s="66">
        <v>200543208</v>
      </c>
      <c r="E11" s="67">
        <f t="shared" si="0"/>
        <v>6046767</v>
      </c>
      <c r="F11" s="65">
        <v>204788938</v>
      </c>
      <c r="G11" s="66">
        <v>211749554</v>
      </c>
      <c r="H11" s="67">
        <f t="shared" si="1"/>
        <v>6960616</v>
      </c>
      <c r="I11" s="67">
        <v>220180766</v>
      </c>
      <c r="J11" s="34">
        <f t="shared" si="2"/>
        <v>3.1089345228687244</v>
      </c>
      <c r="K11" s="35">
        <f t="shared" si="3"/>
        <v>3.398921869500588</v>
      </c>
      <c r="L11" s="85">
        <v>6046767</v>
      </c>
      <c r="M11" s="86">
        <v>6960616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75567110</v>
      </c>
      <c r="D13" s="63">
        <v>72661227</v>
      </c>
      <c r="E13" s="64">
        <f t="shared" si="0"/>
        <v>-2905883</v>
      </c>
      <c r="F13" s="62">
        <v>79647737</v>
      </c>
      <c r="G13" s="63">
        <v>76294523</v>
      </c>
      <c r="H13" s="64">
        <f t="shared" si="1"/>
        <v>-3353214</v>
      </c>
      <c r="I13" s="64">
        <v>80109496</v>
      </c>
      <c r="J13" s="29">
        <f t="shared" si="2"/>
        <v>-3.845433549066519</v>
      </c>
      <c r="K13" s="30">
        <f t="shared" si="3"/>
        <v>-4.210055585132318</v>
      </c>
      <c r="L13" s="83">
        <v>15812190</v>
      </c>
      <c r="M13" s="84">
        <v>15693897</v>
      </c>
      <c r="N13" s="31">
        <f t="shared" si="4"/>
        <v>-18.37748597759071</v>
      </c>
      <c r="O13" s="30">
        <f t="shared" si="5"/>
        <v>-21.36635661620565</v>
      </c>
      <c r="P13" s="5"/>
      <c r="Q13" s="32"/>
    </row>
    <row r="14" spans="1:17" ht="12.75">
      <c r="A14" s="2" t="s">
        <v>16</v>
      </c>
      <c r="B14" s="28" t="s">
        <v>24</v>
      </c>
      <c r="C14" s="62">
        <v>2089731</v>
      </c>
      <c r="D14" s="63">
        <v>11744602</v>
      </c>
      <c r="E14" s="64">
        <f t="shared" si="0"/>
        <v>9654871</v>
      </c>
      <c r="F14" s="62">
        <v>2202575</v>
      </c>
      <c r="G14" s="63">
        <v>12331832</v>
      </c>
      <c r="H14" s="64">
        <f t="shared" si="1"/>
        <v>10129257</v>
      </c>
      <c r="I14" s="64">
        <v>12948424</v>
      </c>
      <c r="J14" s="29">
        <f t="shared" si="2"/>
        <v>462.01501532972424</v>
      </c>
      <c r="K14" s="30">
        <f t="shared" si="3"/>
        <v>459.882501163411</v>
      </c>
      <c r="L14" s="83">
        <v>15812190</v>
      </c>
      <c r="M14" s="84">
        <v>15693897</v>
      </c>
      <c r="N14" s="31">
        <f t="shared" si="4"/>
        <v>61.05966978641162</v>
      </c>
      <c r="O14" s="30">
        <f t="shared" si="5"/>
        <v>64.54264992308794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15812190</v>
      </c>
      <c r="M15" s="84">
        <v>15693897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39920708</v>
      </c>
      <c r="D16" s="63">
        <v>56061968</v>
      </c>
      <c r="E16" s="64">
        <f t="shared" si="0"/>
        <v>16141260</v>
      </c>
      <c r="F16" s="62">
        <v>42246731</v>
      </c>
      <c r="G16" s="63">
        <v>58865066</v>
      </c>
      <c r="H16" s="64">
        <f t="shared" si="1"/>
        <v>16618335</v>
      </c>
      <c r="I16" s="64">
        <v>61808320</v>
      </c>
      <c r="J16" s="29">
        <f t="shared" si="2"/>
        <v>40.43330093243837</v>
      </c>
      <c r="K16" s="30">
        <f t="shared" si="3"/>
        <v>39.33638084328939</v>
      </c>
      <c r="L16" s="83">
        <v>15812190</v>
      </c>
      <c r="M16" s="84">
        <v>15693897</v>
      </c>
      <c r="N16" s="31">
        <f t="shared" si="4"/>
        <v>102.08111589855675</v>
      </c>
      <c r="O16" s="30">
        <f t="shared" si="5"/>
        <v>105.89042989131381</v>
      </c>
      <c r="P16" s="5"/>
      <c r="Q16" s="32"/>
    </row>
    <row r="17" spans="1:17" ht="12.75">
      <c r="A17" s="2" t="s">
        <v>16</v>
      </c>
      <c r="B17" s="28" t="s">
        <v>26</v>
      </c>
      <c r="C17" s="62">
        <v>67133873</v>
      </c>
      <c r="D17" s="63">
        <v>60055815</v>
      </c>
      <c r="E17" s="64">
        <f t="shared" si="0"/>
        <v>-7078058</v>
      </c>
      <c r="F17" s="62">
        <v>70759088</v>
      </c>
      <c r="G17" s="63">
        <v>63058607</v>
      </c>
      <c r="H17" s="64">
        <f t="shared" si="1"/>
        <v>-7700481</v>
      </c>
      <c r="I17" s="64">
        <v>66211527</v>
      </c>
      <c r="J17" s="41">
        <f t="shared" si="2"/>
        <v>-10.543199257996035</v>
      </c>
      <c r="K17" s="30">
        <f t="shared" si="3"/>
        <v>-10.882674180311652</v>
      </c>
      <c r="L17" s="87">
        <v>15812190</v>
      </c>
      <c r="M17" s="84">
        <v>15693897</v>
      </c>
      <c r="N17" s="31">
        <f t="shared" si="4"/>
        <v>-44.76329970737766</v>
      </c>
      <c r="O17" s="30">
        <f t="shared" si="5"/>
        <v>-49.06672319819609</v>
      </c>
      <c r="P17" s="5"/>
      <c r="Q17" s="32"/>
    </row>
    <row r="18" spans="1:17" ht="16.5">
      <c r="A18" s="2" t="s">
        <v>16</v>
      </c>
      <c r="B18" s="33" t="s">
        <v>27</v>
      </c>
      <c r="C18" s="65">
        <v>184711422</v>
      </c>
      <c r="D18" s="66">
        <v>200523612</v>
      </c>
      <c r="E18" s="67">
        <f t="shared" si="0"/>
        <v>15812190</v>
      </c>
      <c r="F18" s="65">
        <v>194856131</v>
      </c>
      <c r="G18" s="66">
        <v>210550028</v>
      </c>
      <c r="H18" s="67">
        <f t="shared" si="1"/>
        <v>15693897</v>
      </c>
      <c r="I18" s="67">
        <v>221077767</v>
      </c>
      <c r="J18" s="42">
        <f t="shared" si="2"/>
        <v>8.560483065308219</v>
      </c>
      <c r="K18" s="35">
        <f t="shared" si="3"/>
        <v>8.054094536034896</v>
      </c>
      <c r="L18" s="88">
        <v>15812190</v>
      </c>
      <c r="M18" s="86">
        <v>15693897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9785019</v>
      </c>
      <c r="D19" s="72">
        <v>19596</v>
      </c>
      <c r="E19" s="73">
        <f t="shared" si="0"/>
        <v>-9765423</v>
      </c>
      <c r="F19" s="74">
        <v>9932807</v>
      </c>
      <c r="G19" s="75">
        <v>1199526</v>
      </c>
      <c r="H19" s="76">
        <f t="shared" si="1"/>
        <v>-8733281</v>
      </c>
      <c r="I19" s="76">
        <v>-897001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4216000</v>
      </c>
      <c r="M22" s="84">
        <v>-5000000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</v>
      </c>
      <c r="D23" s="63">
        <v>3</v>
      </c>
      <c r="E23" s="64">
        <f t="shared" si="0"/>
        <v>0</v>
      </c>
      <c r="F23" s="62">
        <v>3</v>
      </c>
      <c r="G23" s="63">
        <v>3</v>
      </c>
      <c r="H23" s="64">
        <f t="shared" si="1"/>
        <v>0</v>
      </c>
      <c r="I23" s="64">
        <v>3</v>
      </c>
      <c r="J23" s="29">
        <f t="shared" si="2"/>
        <v>0</v>
      </c>
      <c r="K23" s="30">
        <f t="shared" si="3"/>
        <v>0</v>
      </c>
      <c r="L23" s="83">
        <v>4216000</v>
      </c>
      <c r="M23" s="84">
        <v>-5000000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37604005</v>
      </c>
      <c r="D24" s="63">
        <v>41820005</v>
      </c>
      <c r="E24" s="64">
        <f t="shared" si="0"/>
        <v>4216000</v>
      </c>
      <c r="F24" s="62">
        <v>40395006</v>
      </c>
      <c r="G24" s="63">
        <v>35395006</v>
      </c>
      <c r="H24" s="64">
        <f t="shared" si="1"/>
        <v>-5000000</v>
      </c>
      <c r="I24" s="64">
        <v>40011006</v>
      </c>
      <c r="J24" s="29">
        <f t="shared" si="2"/>
        <v>11.211571746147785</v>
      </c>
      <c r="K24" s="30">
        <f t="shared" si="3"/>
        <v>-12.37776768742156</v>
      </c>
      <c r="L24" s="83">
        <v>4216000</v>
      </c>
      <c r="M24" s="84">
        <v>-5000000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4216000</v>
      </c>
      <c r="M25" s="84">
        <v>-5000000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37604008</v>
      </c>
      <c r="D26" s="66">
        <v>41820008</v>
      </c>
      <c r="E26" s="67">
        <f t="shared" si="0"/>
        <v>4216000</v>
      </c>
      <c r="F26" s="65">
        <v>40395009</v>
      </c>
      <c r="G26" s="66">
        <v>35395009</v>
      </c>
      <c r="H26" s="67">
        <f t="shared" si="1"/>
        <v>-5000000</v>
      </c>
      <c r="I26" s="67">
        <v>40011009</v>
      </c>
      <c r="J26" s="42">
        <f t="shared" si="2"/>
        <v>11.21157085170283</v>
      </c>
      <c r="K26" s="35">
        <f t="shared" si="3"/>
        <v>-12.377766768166829</v>
      </c>
      <c r="L26" s="88">
        <v>4216000</v>
      </c>
      <c r="M26" s="86">
        <v>-5000000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</v>
      </c>
      <c r="D28" s="63">
        <v>11716003</v>
      </c>
      <c r="E28" s="64">
        <f t="shared" si="0"/>
        <v>11716000</v>
      </c>
      <c r="F28" s="62">
        <v>4</v>
      </c>
      <c r="G28" s="63">
        <v>10000004</v>
      </c>
      <c r="H28" s="64">
        <f t="shared" si="1"/>
        <v>10000000</v>
      </c>
      <c r="I28" s="64">
        <v>13975004</v>
      </c>
      <c r="J28" s="29">
        <f t="shared" si="2"/>
        <v>390533333.3333334</v>
      </c>
      <c r="K28" s="30">
        <f t="shared" si="3"/>
        <v>250000000</v>
      </c>
      <c r="L28" s="83">
        <v>4216000</v>
      </c>
      <c r="M28" s="84">
        <v>-5000000</v>
      </c>
      <c r="N28" s="31">
        <f t="shared" si="4"/>
        <v>277.89373814041744</v>
      </c>
      <c r="O28" s="30">
        <f t="shared" si="5"/>
        <v>-200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10000003</v>
      </c>
      <c r="D29" s="63">
        <v>12500003</v>
      </c>
      <c r="E29" s="64">
        <f t="shared" si="0"/>
        <v>2500000</v>
      </c>
      <c r="F29" s="62">
        <v>7000003</v>
      </c>
      <c r="G29" s="63">
        <v>7000003</v>
      </c>
      <c r="H29" s="64">
        <f t="shared" si="1"/>
        <v>0</v>
      </c>
      <c r="I29" s="64">
        <v>7000003</v>
      </c>
      <c r="J29" s="29">
        <f t="shared" si="2"/>
        <v>24.99999250000225</v>
      </c>
      <c r="K29" s="30">
        <f t="shared" si="3"/>
        <v>0</v>
      </c>
      <c r="L29" s="83">
        <v>4216000</v>
      </c>
      <c r="M29" s="84">
        <v>-5000000</v>
      </c>
      <c r="N29" s="31">
        <f t="shared" si="4"/>
        <v>59.29791271347249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4216000</v>
      </c>
      <c r="M30" s="84">
        <v>-5000000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8000000</v>
      </c>
      <c r="D31" s="63">
        <v>1000000</v>
      </c>
      <c r="E31" s="64">
        <f t="shared" si="0"/>
        <v>-7000000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-87.5</v>
      </c>
      <c r="K31" s="30">
        <f t="shared" si="3"/>
        <v>0</v>
      </c>
      <c r="L31" s="83">
        <v>4216000</v>
      </c>
      <c r="M31" s="84">
        <v>-5000000</v>
      </c>
      <c r="N31" s="31">
        <f t="shared" si="4"/>
        <v>-166.03415559772296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19604004</v>
      </c>
      <c r="D32" s="63">
        <v>16604004</v>
      </c>
      <c r="E32" s="64">
        <f t="shared" si="0"/>
        <v>-3000000</v>
      </c>
      <c r="F32" s="62">
        <v>33395004</v>
      </c>
      <c r="G32" s="63">
        <v>18395004</v>
      </c>
      <c r="H32" s="64">
        <f t="shared" si="1"/>
        <v>-15000000</v>
      </c>
      <c r="I32" s="64">
        <v>19036004</v>
      </c>
      <c r="J32" s="29">
        <f t="shared" si="2"/>
        <v>-15.302996265456791</v>
      </c>
      <c r="K32" s="30">
        <f t="shared" si="3"/>
        <v>-44.91689834802835</v>
      </c>
      <c r="L32" s="83">
        <v>4216000</v>
      </c>
      <c r="M32" s="84">
        <v>-5000000</v>
      </c>
      <c r="N32" s="31">
        <f t="shared" si="4"/>
        <v>-71.15749525616698</v>
      </c>
      <c r="O32" s="30">
        <f t="shared" si="5"/>
        <v>300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37604010</v>
      </c>
      <c r="D33" s="81">
        <v>41820010</v>
      </c>
      <c r="E33" s="82">
        <f t="shared" si="0"/>
        <v>4216000</v>
      </c>
      <c r="F33" s="80">
        <v>40395011</v>
      </c>
      <c r="G33" s="81">
        <v>35395011</v>
      </c>
      <c r="H33" s="82">
        <f t="shared" si="1"/>
        <v>-5000000</v>
      </c>
      <c r="I33" s="82">
        <v>40011011</v>
      </c>
      <c r="J33" s="57">
        <f t="shared" si="2"/>
        <v>11.211570255406272</v>
      </c>
      <c r="K33" s="58">
        <f t="shared" si="3"/>
        <v>-12.37776615533042</v>
      </c>
      <c r="L33" s="95">
        <v>4216000</v>
      </c>
      <c r="M33" s="96">
        <v>-5000000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6478550</v>
      </c>
      <c r="M8" s="84">
        <v>2374195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6478550</v>
      </c>
      <c r="M9" s="84">
        <v>2374195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62020100</v>
      </c>
      <c r="D10" s="63">
        <v>68498650</v>
      </c>
      <c r="E10" s="64">
        <f aca="true" t="shared" si="0" ref="E10:E33">$D10-$C10</f>
        <v>6478550</v>
      </c>
      <c r="F10" s="62">
        <v>64311655</v>
      </c>
      <c r="G10" s="63">
        <v>66685850</v>
      </c>
      <c r="H10" s="64">
        <f aca="true" t="shared" si="1" ref="H10:H33">$G10-$F10</f>
        <v>2374195</v>
      </c>
      <c r="I10" s="64">
        <v>67747275</v>
      </c>
      <c r="J10" s="29">
        <f aca="true" t="shared" si="2" ref="J10:J33">IF(($C10=0),0,(($E10/$C10)*100))</f>
        <v>10.445887704147525</v>
      </c>
      <c r="K10" s="30">
        <f aca="true" t="shared" si="3" ref="K10:K33">IF(($F10=0),0,(($H10/$F10)*100))</f>
        <v>3.69170253821022</v>
      </c>
      <c r="L10" s="83">
        <v>6478550</v>
      </c>
      <c r="M10" s="84">
        <v>2374195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62020100</v>
      </c>
      <c r="D11" s="66">
        <v>68498650</v>
      </c>
      <c r="E11" s="67">
        <f t="shared" si="0"/>
        <v>6478550</v>
      </c>
      <c r="F11" s="65">
        <v>64311655</v>
      </c>
      <c r="G11" s="66">
        <v>66685850</v>
      </c>
      <c r="H11" s="67">
        <f t="shared" si="1"/>
        <v>2374195</v>
      </c>
      <c r="I11" s="67">
        <v>67747275</v>
      </c>
      <c r="J11" s="34">
        <f t="shared" si="2"/>
        <v>10.445887704147525</v>
      </c>
      <c r="K11" s="35">
        <f t="shared" si="3"/>
        <v>3.69170253821022</v>
      </c>
      <c r="L11" s="85">
        <v>6478550</v>
      </c>
      <c r="M11" s="86">
        <v>2374195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42506872</v>
      </c>
      <c r="D13" s="63">
        <v>43916764</v>
      </c>
      <c r="E13" s="64">
        <f t="shared" si="0"/>
        <v>1409892</v>
      </c>
      <c r="F13" s="62">
        <v>44632212</v>
      </c>
      <c r="G13" s="63">
        <v>45897564</v>
      </c>
      <c r="H13" s="64">
        <f t="shared" si="1"/>
        <v>1265352</v>
      </c>
      <c r="I13" s="64">
        <v>48192439</v>
      </c>
      <c r="J13" s="29">
        <f t="shared" si="2"/>
        <v>3.316856624971134</v>
      </c>
      <c r="K13" s="30">
        <f t="shared" si="3"/>
        <v>2.8350645045331833</v>
      </c>
      <c r="L13" s="83">
        <v>3340784</v>
      </c>
      <c r="M13" s="84">
        <v>-2165060</v>
      </c>
      <c r="N13" s="31">
        <f t="shared" si="4"/>
        <v>42.202429130407715</v>
      </c>
      <c r="O13" s="30">
        <f t="shared" si="5"/>
        <v>-58.444200160734574</v>
      </c>
      <c r="P13" s="5"/>
      <c r="Q13" s="32"/>
    </row>
    <row r="14" spans="1:17" ht="12.75">
      <c r="A14" s="2" t="s">
        <v>16</v>
      </c>
      <c r="B14" s="28" t="s">
        <v>24</v>
      </c>
      <c r="C14" s="62">
        <v>0</v>
      </c>
      <c r="D14" s="63">
        <v>0</v>
      </c>
      <c r="E14" s="64">
        <f t="shared" si="0"/>
        <v>0</v>
      </c>
      <c r="F14" s="62">
        <v>0</v>
      </c>
      <c r="G14" s="63">
        <v>0</v>
      </c>
      <c r="H14" s="64">
        <f t="shared" si="1"/>
        <v>0</v>
      </c>
      <c r="I14" s="64">
        <v>0</v>
      </c>
      <c r="J14" s="29">
        <f t="shared" si="2"/>
        <v>0</v>
      </c>
      <c r="K14" s="30">
        <f t="shared" si="3"/>
        <v>0</v>
      </c>
      <c r="L14" s="83">
        <v>3340784</v>
      </c>
      <c r="M14" s="84">
        <v>-2165060</v>
      </c>
      <c r="N14" s="31">
        <f t="shared" si="4"/>
        <v>0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3340784</v>
      </c>
      <c r="M15" s="84">
        <v>-2165060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3340784</v>
      </c>
      <c r="M16" s="84">
        <v>-2165060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23461403</v>
      </c>
      <c r="D17" s="63">
        <v>25392295</v>
      </c>
      <c r="E17" s="64">
        <f t="shared" si="0"/>
        <v>1930892</v>
      </c>
      <c r="F17" s="62">
        <v>24534477</v>
      </c>
      <c r="G17" s="63">
        <v>21104065</v>
      </c>
      <c r="H17" s="64">
        <f t="shared" si="1"/>
        <v>-3430412</v>
      </c>
      <c r="I17" s="64">
        <v>22050013</v>
      </c>
      <c r="J17" s="41">
        <f t="shared" si="2"/>
        <v>8.230078993997077</v>
      </c>
      <c r="K17" s="30">
        <f t="shared" si="3"/>
        <v>-13.982005811658427</v>
      </c>
      <c r="L17" s="87">
        <v>3340784</v>
      </c>
      <c r="M17" s="84">
        <v>-2165060</v>
      </c>
      <c r="N17" s="31">
        <f t="shared" si="4"/>
        <v>57.797570869592285</v>
      </c>
      <c r="O17" s="30">
        <f t="shared" si="5"/>
        <v>158.44420016073457</v>
      </c>
      <c r="P17" s="5"/>
      <c r="Q17" s="32"/>
    </row>
    <row r="18" spans="1:17" ht="16.5">
      <c r="A18" s="2" t="s">
        <v>16</v>
      </c>
      <c r="B18" s="33" t="s">
        <v>27</v>
      </c>
      <c r="C18" s="65">
        <v>65968275</v>
      </c>
      <c r="D18" s="66">
        <v>69309059</v>
      </c>
      <c r="E18" s="67">
        <f t="shared" si="0"/>
        <v>3340784</v>
      </c>
      <c r="F18" s="65">
        <v>69166689</v>
      </c>
      <c r="G18" s="66">
        <v>67001629</v>
      </c>
      <c r="H18" s="67">
        <f t="shared" si="1"/>
        <v>-2165060</v>
      </c>
      <c r="I18" s="67">
        <v>70242452</v>
      </c>
      <c r="J18" s="42">
        <f t="shared" si="2"/>
        <v>5.064228221823293</v>
      </c>
      <c r="K18" s="35">
        <f t="shared" si="3"/>
        <v>-3.1302062181984738</v>
      </c>
      <c r="L18" s="88">
        <v>3340784</v>
      </c>
      <c r="M18" s="86">
        <v>-2165060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-3948175</v>
      </c>
      <c r="D19" s="72">
        <v>-810409</v>
      </c>
      <c r="E19" s="73">
        <f t="shared" si="0"/>
        <v>3137766</v>
      </c>
      <c r="F19" s="74">
        <v>-4855034</v>
      </c>
      <c r="G19" s="75">
        <v>-315779</v>
      </c>
      <c r="H19" s="76">
        <f t="shared" si="1"/>
        <v>4539255</v>
      </c>
      <c r="I19" s="76">
        <v>-2495177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-350000</v>
      </c>
      <c r="M22" s="84">
        <v>-646500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250000</v>
      </c>
      <c r="D23" s="63">
        <v>705000</v>
      </c>
      <c r="E23" s="64">
        <f t="shared" si="0"/>
        <v>455000</v>
      </c>
      <c r="F23" s="62">
        <v>250000</v>
      </c>
      <c r="G23" s="63">
        <v>393750</v>
      </c>
      <c r="H23" s="64">
        <f t="shared" si="1"/>
        <v>143750</v>
      </c>
      <c r="I23" s="64">
        <v>413438</v>
      </c>
      <c r="J23" s="29">
        <f t="shared" si="2"/>
        <v>182</v>
      </c>
      <c r="K23" s="30">
        <f t="shared" si="3"/>
        <v>57.49999999999999</v>
      </c>
      <c r="L23" s="83">
        <v>-350000</v>
      </c>
      <c r="M23" s="84">
        <v>-646500</v>
      </c>
      <c r="N23" s="31">
        <f t="shared" si="4"/>
        <v>-130</v>
      </c>
      <c r="O23" s="30">
        <f t="shared" si="5"/>
        <v>-22.235112142304718</v>
      </c>
      <c r="P23" s="5"/>
      <c r="Q23" s="32"/>
    </row>
    <row r="24" spans="1:17" ht="12.75">
      <c r="A24" s="6" t="s">
        <v>16</v>
      </c>
      <c r="B24" s="28" t="s">
        <v>32</v>
      </c>
      <c r="C24" s="62">
        <v>1100000</v>
      </c>
      <c r="D24" s="63">
        <v>295000</v>
      </c>
      <c r="E24" s="64">
        <f t="shared" si="0"/>
        <v>-805000</v>
      </c>
      <c r="F24" s="62">
        <v>1100000</v>
      </c>
      <c r="G24" s="63">
        <v>309750</v>
      </c>
      <c r="H24" s="64">
        <f t="shared" si="1"/>
        <v>-790250</v>
      </c>
      <c r="I24" s="64">
        <v>325237</v>
      </c>
      <c r="J24" s="29">
        <f t="shared" si="2"/>
        <v>-73.18181818181819</v>
      </c>
      <c r="K24" s="30">
        <f t="shared" si="3"/>
        <v>-71.8409090909091</v>
      </c>
      <c r="L24" s="83">
        <v>-350000</v>
      </c>
      <c r="M24" s="84">
        <v>-646500</v>
      </c>
      <c r="N24" s="31">
        <f t="shared" si="4"/>
        <v>229.99999999999997</v>
      </c>
      <c r="O24" s="30">
        <f t="shared" si="5"/>
        <v>122.23511214230471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-350000</v>
      </c>
      <c r="M25" s="84">
        <v>-646500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1350000</v>
      </c>
      <c r="D26" s="66">
        <v>1000000</v>
      </c>
      <c r="E26" s="67">
        <f t="shared" si="0"/>
        <v>-350000</v>
      </c>
      <c r="F26" s="65">
        <v>1350000</v>
      </c>
      <c r="G26" s="66">
        <v>703500</v>
      </c>
      <c r="H26" s="67">
        <f t="shared" si="1"/>
        <v>-646500</v>
      </c>
      <c r="I26" s="67">
        <v>738675</v>
      </c>
      <c r="J26" s="42">
        <f t="shared" si="2"/>
        <v>-25.925925925925924</v>
      </c>
      <c r="K26" s="35">
        <f t="shared" si="3"/>
        <v>-47.888888888888886</v>
      </c>
      <c r="L26" s="88">
        <v>-350000</v>
      </c>
      <c r="M26" s="86">
        <v>-646500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-350000</v>
      </c>
      <c r="M28" s="84">
        <v>-646500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-350000</v>
      </c>
      <c r="M29" s="84">
        <v>-646500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-350000</v>
      </c>
      <c r="M30" s="84">
        <v>-646500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-350000</v>
      </c>
      <c r="M31" s="84">
        <v>-646500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1350000</v>
      </c>
      <c r="D32" s="63">
        <v>1000000</v>
      </c>
      <c r="E32" s="64">
        <f t="shared" si="0"/>
        <v>-350000</v>
      </c>
      <c r="F32" s="62">
        <v>1350000</v>
      </c>
      <c r="G32" s="63">
        <v>703500</v>
      </c>
      <c r="H32" s="64">
        <f t="shared" si="1"/>
        <v>-646500</v>
      </c>
      <c r="I32" s="64">
        <v>738675</v>
      </c>
      <c r="J32" s="29">
        <f t="shared" si="2"/>
        <v>-25.925925925925924</v>
      </c>
      <c r="K32" s="30">
        <f t="shared" si="3"/>
        <v>-47.888888888888886</v>
      </c>
      <c r="L32" s="83">
        <v>-350000</v>
      </c>
      <c r="M32" s="84">
        <v>-646500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1350000</v>
      </c>
      <c r="D33" s="81">
        <v>1000000</v>
      </c>
      <c r="E33" s="82">
        <f t="shared" si="0"/>
        <v>-350000</v>
      </c>
      <c r="F33" s="80">
        <v>1350000</v>
      </c>
      <c r="G33" s="81">
        <v>703500</v>
      </c>
      <c r="H33" s="82">
        <f t="shared" si="1"/>
        <v>-646500</v>
      </c>
      <c r="I33" s="82">
        <v>738675</v>
      </c>
      <c r="J33" s="57">
        <f t="shared" si="2"/>
        <v>-25.925925925925924</v>
      </c>
      <c r="K33" s="58">
        <f t="shared" si="3"/>
        <v>-47.888888888888886</v>
      </c>
      <c r="L33" s="95">
        <v>-350000</v>
      </c>
      <c r="M33" s="96">
        <v>-646500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25550101</v>
      </c>
      <c r="D8" s="63">
        <v>21461399</v>
      </c>
      <c r="E8" s="64">
        <f>$D8-$C8</f>
        <v>-4088702</v>
      </c>
      <c r="F8" s="62">
        <v>25550102</v>
      </c>
      <c r="G8" s="63">
        <v>22666414</v>
      </c>
      <c r="H8" s="64">
        <f>$G8-$F8</f>
        <v>-2883688</v>
      </c>
      <c r="I8" s="64">
        <v>23997382</v>
      </c>
      <c r="J8" s="29">
        <f>IF(($C8=0),0,(($E8/$C8)*100))</f>
        <v>-16.00268429467265</v>
      </c>
      <c r="K8" s="30">
        <f>IF(($F8=0),0,(($H8/$F8)*100))</f>
        <v>-11.286405040574788</v>
      </c>
      <c r="L8" s="83">
        <v>-6277858</v>
      </c>
      <c r="M8" s="84">
        <v>-9193152</v>
      </c>
      <c r="N8" s="31">
        <f>IF(($L8=0),0,(($E8/$L8)*100))</f>
        <v>65.12893410459426</v>
      </c>
      <c r="O8" s="30">
        <f>IF(($M8=0),0,(($H8/$M8)*100))</f>
        <v>31.367783323935033</v>
      </c>
      <c r="P8" s="5"/>
      <c r="Q8" s="32"/>
    </row>
    <row r="9" spans="1:17" ht="12.75">
      <c r="A9" s="2" t="s">
        <v>16</v>
      </c>
      <c r="B9" s="28" t="s">
        <v>19</v>
      </c>
      <c r="C9" s="62">
        <v>130263760</v>
      </c>
      <c r="D9" s="63">
        <v>133384103</v>
      </c>
      <c r="E9" s="64">
        <f>$D9-$C9</f>
        <v>3120343</v>
      </c>
      <c r="F9" s="62">
        <v>139680006</v>
      </c>
      <c r="G9" s="63">
        <v>141387850</v>
      </c>
      <c r="H9" s="64">
        <f>$G9-$F9</f>
        <v>1707844</v>
      </c>
      <c r="I9" s="64">
        <v>149870018</v>
      </c>
      <c r="J9" s="29">
        <f>IF(($C9=0),0,(($E9/$C9)*100))</f>
        <v>2.395403756194355</v>
      </c>
      <c r="K9" s="30">
        <f>IF(($F9=0),0,(($H9/$F9)*100))</f>
        <v>1.2226832235388077</v>
      </c>
      <c r="L9" s="83">
        <v>-6277858</v>
      </c>
      <c r="M9" s="84">
        <v>-9193152</v>
      </c>
      <c r="N9" s="31">
        <f>IF(($L9=0),0,(($E9/$L9)*100))</f>
        <v>-49.70394360624277</v>
      </c>
      <c r="O9" s="30">
        <f>IF(($M9=0),0,(($H9/$M9)*100))</f>
        <v>-18.577349749030585</v>
      </c>
      <c r="P9" s="5"/>
      <c r="Q9" s="32"/>
    </row>
    <row r="10" spans="1:17" ht="12.75">
      <c r="A10" s="2" t="s">
        <v>16</v>
      </c>
      <c r="B10" s="28" t="s">
        <v>20</v>
      </c>
      <c r="C10" s="62">
        <v>119425959</v>
      </c>
      <c r="D10" s="63">
        <v>114116460</v>
      </c>
      <c r="E10" s="64">
        <f aca="true" t="shared" si="0" ref="E10:E33">$D10-$C10</f>
        <v>-5309499</v>
      </c>
      <c r="F10" s="62">
        <v>128301096</v>
      </c>
      <c r="G10" s="63">
        <v>120283788</v>
      </c>
      <c r="H10" s="64">
        <f aca="true" t="shared" si="1" ref="H10:H33">$G10-$F10</f>
        <v>-8017308</v>
      </c>
      <c r="I10" s="64">
        <v>122421133</v>
      </c>
      <c r="J10" s="29">
        <f aca="true" t="shared" si="2" ref="J10:J33">IF(($C10=0),0,(($E10/$C10)*100))</f>
        <v>-4.4458500015059546</v>
      </c>
      <c r="K10" s="30">
        <f aca="true" t="shared" si="3" ref="K10:K33">IF(($F10=0),0,(($H10/$F10)*100))</f>
        <v>-6.248822691273035</v>
      </c>
      <c r="L10" s="83">
        <v>-6277858</v>
      </c>
      <c r="M10" s="84">
        <v>-9193152</v>
      </c>
      <c r="N10" s="31">
        <f aca="true" t="shared" si="4" ref="N10:N33">IF(($L10=0),0,(($E10/$L10)*100))</f>
        <v>84.5750095016485</v>
      </c>
      <c r="O10" s="30">
        <f aca="true" t="shared" si="5" ref="O10:O33">IF(($M10=0),0,(($H10/$M10)*100))</f>
        <v>87.20956642509556</v>
      </c>
      <c r="P10" s="5"/>
      <c r="Q10" s="32"/>
    </row>
    <row r="11" spans="1:17" ht="16.5">
      <c r="A11" s="6" t="s">
        <v>16</v>
      </c>
      <c r="B11" s="33" t="s">
        <v>21</v>
      </c>
      <c r="C11" s="65">
        <v>275239820</v>
      </c>
      <c r="D11" s="66">
        <v>268961962</v>
      </c>
      <c r="E11" s="67">
        <f t="shared" si="0"/>
        <v>-6277858</v>
      </c>
      <c r="F11" s="65">
        <v>293531204</v>
      </c>
      <c r="G11" s="66">
        <v>284338052</v>
      </c>
      <c r="H11" s="67">
        <f t="shared" si="1"/>
        <v>-9193152</v>
      </c>
      <c r="I11" s="67">
        <v>296288533</v>
      </c>
      <c r="J11" s="34">
        <f t="shared" si="2"/>
        <v>-2.280868371444219</v>
      </c>
      <c r="K11" s="35">
        <f t="shared" si="3"/>
        <v>-3.1319164282104737</v>
      </c>
      <c r="L11" s="85">
        <v>-6277858</v>
      </c>
      <c r="M11" s="86">
        <v>-9193152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110925227</v>
      </c>
      <c r="D13" s="63">
        <v>133136509</v>
      </c>
      <c r="E13" s="64">
        <f t="shared" si="0"/>
        <v>22211282</v>
      </c>
      <c r="F13" s="62">
        <v>115084361</v>
      </c>
      <c r="G13" s="63">
        <v>154684601</v>
      </c>
      <c r="H13" s="64">
        <f t="shared" si="1"/>
        <v>39600240</v>
      </c>
      <c r="I13" s="64">
        <v>147726736</v>
      </c>
      <c r="J13" s="29">
        <f t="shared" si="2"/>
        <v>20.023652509631557</v>
      </c>
      <c r="K13" s="30">
        <f t="shared" si="3"/>
        <v>34.40974920997302</v>
      </c>
      <c r="L13" s="83">
        <v>-48778522</v>
      </c>
      <c r="M13" s="84">
        <v>-35377282</v>
      </c>
      <c r="N13" s="31">
        <f t="shared" si="4"/>
        <v>-45.53496311347851</v>
      </c>
      <c r="O13" s="30">
        <f t="shared" si="5"/>
        <v>-111.93692042254688</v>
      </c>
      <c r="P13" s="5"/>
      <c r="Q13" s="32"/>
    </row>
    <row r="14" spans="1:17" ht="12.75">
      <c r="A14" s="2" t="s">
        <v>16</v>
      </c>
      <c r="B14" s="28" t="s">
        <v>24</v>
      </c>
      <c r="C14" s="62">
        <v>36530883</v>
      </c>
      <c r="D14" s="63">
        <v>9486007</v>
      </c>
      <c r="E14" s="64">
        <f t="shared" si="0"/>
        <v>-27044876</v>
      </c>
      <c r="F14" s="62">
        <v>36530883</v>
      </c>
      <c r="G14" s="63">
        <v>10487007</v>
      </c>
      <c r="H14" s="64">
        <f t="shared" si="1"/>
        <v>-26043876</v>
      </c>
      <c r="I14" s="64">
        <v>10949011</v>
      </c>
      <c r="J14" s="29">
        <f t="shared" si="2"/>
        <v>-74.03291072925886</v>
      </c>
      <c r="K14" s="30">
        <f t="shared" si="3"/>
        <v>-71.29276344073041</v>
      </c>
      <c r="L14" s="83">
        <v>-48778522</v>
      </c>
      <c r="M14" s="84">
        <v>-35377282</v>
      </c>
      <c r="N14" s="31">
        <f t="shared" si="4"/>
        <v>55.444230147030694</v>
      </c>
      <c r="O14" s="30">
        <f t="shared" si="5"/>
        <v>73.6175153308838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-48778522</v>
      </c>
      <c r="M15" s="84">
        <v>-35377282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67500000</v>
      </c>
      <c r="D16" s="63">
        <v>44165000</v>
      </c>
      <c r="E16" s="64">
        <f t="shared" si="0"/>
        <v>-23335000</v>
      </c>
      <c r="F16" s="62">
        <v>69000000</v>
      </c>
      <c r="G16" s="63">
        <v>46497000</v>
      </c>
      <c r="H16" s="64">
        <f t="shared" si="1"/>
        <v>-22503000</v>
      </c>
      <c r="I16" s="64">
        <v>48569000</v>
      </c>
      <c r="J16" s="29">
        <f t="shared" si="2"/>
        <v>-34.57037037037037</v>
      </c>
      <c r="K16" s="30">
        <f t="shared" si="3"/>
        <v>-32.61304347826087</v>
      </c>
      <c r="L16" s="83">
        <v>-48778522</v>
      </c>
      <c r="M16" s="84">
        <v>-35377282</v>
      </c>
      <c r="N16" s="31">
        <f t="shared" si="4"/>
        <v>47.83867785087871</v>
      </c>
      <c r="O16" s="30">
        <f t="shared" si="5"/>
        <v>63.60861753031225</v>
      </c>
      <c r="P16" s="5"/>
      <c r="Q16" s="32"/>
    </row>
    <row r="17" spans="1:17" ht="12.75">
      <c r="A17" s="2" t="s">
        <v>16</v>
      </c>
      <c r="B17" s="28" t="s">
        <v>26</v>
      </c>
      <c r="C17" s="62">
        <v>101523489</v>
      </c>
      <c r="D17" s="63">
        <v>80913561</v>
      </c>
      <c r="E17" s="64">
        <f t="shared" si="0"/>
        <v>-20609928</v>
      </c>
      <c r="F17" s="62">
        <v>113326731</v>
      </c>
      <c r="G17" s="63">
        <v>86896085</v>
      </c>
      <c r="H17" s="64">
        <f t="shared" si="1"/>
        <v>-26430646</v>
      </c>
      <c r="I17" s="64">
        <v>89479380</v>
      </c>
      <c r="J17" s="41">
        <f t="shared" si="2"/>
        <v>-20.30064983286774</v>
      </c>
      <c r="K17" s="30">
        <f t="shared" si="3"/>
        <v>-23.32251690909535</v>
      </c>
      <c r="L17" s="87">
        <v>-48778522</v>
      </c>
      <c r="M17" s="84">
        <v>-35377282</v>
      </c>
      <c r="N17" s="31">
        <f t="shared" si="4"/>
        <v>42.25205511556911</v>
      </c>
      <c r="O17" s="30">
        <f t="shared" si="5"/>
        <v>74.71078756135081</v>
      </c>
      <c r="P17" s="5"/>
      <c r="Q17" s="32"/>
    </row>
    <row r="18" spans="1:17" ht="16.5">
      <c r="A18" s="2" t="s">
        <v>16</v>
      </c>
      <c r="B18" s="33" t="s">
        <v>27</v>
      </c>
      <c r="C18" s="65">
        <v>316479599</v>
      </c>
      <c r="D18" s="66">
        <v>267701077</v>
      </c>
      <c r="E18" s="67">
        <f t="shared" si="0"/>
        <v>-48778522</v>
      </c>
      <c r="F18" s="65">
        <v>333941975</v>
      </c>
      <c r="G18" s="66">
        <v>298564693</v>
      </c>
      <c r="H18" s="67">
        <f t="shared" si="1"/>
        <v>-35377282</v>
      </c>
      <c r="I18" s="67">
        <v>296724127</v>
      </c>
      <c r="J18" s="42">
        <f t="shared" si="2"/>
        <v>-15.412848775759477</v>
      </c>
      <c r="K18" s="35">
        <f t="shared" si="3"/>
        <v>-10.593841040797582</v>
      </c>
      <c r="L18" s="88">
        <v>-48778522</v>
      </c>
      <c r="M18" s="86">
        <v>-35377282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-41239779</v>
      </c>
      <c r="D19" s="72">
        <v>1260885</v>
      </c>
      <c r="E19" s="73">
        <f t="shared" si="0"/>
        <v>42500664</v>
      </c>
      <c r="F19" s="74">
        <v>-40410771</v>
      </c>
      <c r="G19" s="75">
        <v>-14226641</v>
      </c>
      <c r="H19" s="76">
        <f t="shared" si="1"/>
        <v>26184130</v>
      </c>
      <c r="I19" s="76">
        <v>-435594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1746088</v>
      </c>
      <c r="M22" s="84">
        <v>10247192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7093867</v>
      </c>
      <c r="D23" s="63">
        <v>2000000</v>
      </c>
      <c r="E23" s="64">
        <f t="shared" si="0"/>
        <v>-5093867</v>
      </c>
      <c r="F23" s="62">
        <v>7093867</v>
      </c>
      <c r="G23" s="63">
        <v>92</v>
      </c>
      <c r="H23" s="64">
        <f t="shared" si="1"/>
        <v>-7093775</v>
      </c>
      <c r="I23" s="64">
        <v>92</v>
      </c>
      <c r="J23" s="29">
        <f t="shared" si="2"/>
        <v>-71.80663240514659</v>
      </c>
      <c r="K23" s="30">
        <f t="shared" si="3"/>
        <v>-99.99870310509064</v>
      </c>
      <c r="L23" s="83">
        <v>1746088</v>
      </c>
      <c r="M23" s="84">
        <v>10247192</v>
      </c>
      <c r="N23" s="31">
        <f t="shared" si="4"/>
        <v>-291.73025643610174</v>
      </c>
      <c r="O23" s="30">
        <f t="shared" si="5"/>
        <v>-69.22652566673875</v>
      </c>
      <c r="P23" s="5"/>
      <c r="Q23" s="32"/>
    </row>
    <row r="24" spans="1:17" ht="12.75">
      <c r="A24" s="6" t="s">
        <v>16</v>
      </c>
      <c r="B24" s="28" t="s">
        <v>32</v>
      </c>
      <c r="C24" s="62">
        <v>25756050</v>
      </c>
      <c r="D24" s="63">
        <v>32596005</v>
      </c>
      <c r="E24" s="64">
        <f t="shared" si="0"/>
        <v>6839955</v>
      </c>
      <c r="F24" s="62">
        <v>25756050</v>
      </c>
      <c r="G24" s="63">
        <v>43097017</v>
      </c>
      <c r="H24" s="64">
        <f t="shared" si="1"/>
        <v>17340967</v>
      </c>
      <c r="I24" s="64">
        <v>46035017</v>
      </c>
      <c r="J24" s="29">
        <f t="shared" si="2"/>
        <v>26.556692505256045</v>
      </c>
      <c r="K24" s="30">
        <f t="shared" si="3"/>
        <v>67.32774241391827</v>
      </c>
      <c r="L24" s="83">
        <v>1746088</v>
      </c>
      <c r="M24" s="84">
        <v>10247192</v>
      </c>
      <c r="N24" s="31">
        <f t="shared" si="4"/>
        <v>391.73025643610174</v>
      </c>
      <c r="O24" s="30">
        <f t="shared" si="5"/>
        <v>169.22652566673875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1746088</v>
      </c>
      <c r="M25" s="84">
        <v>10247192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32849917</v>
      </c>
      <c r="D26" s="66">
        <v>34596005</v>
      </c>
      <c r="E26" s="67">
        <f t="shared" si="0"/>
        <v>1746088</v>
      </c>
      <c r="F26" s="65">
        <v>32849917</v>
      </c>
      <c r="G26" s="66">
        <v>43097109</v>
      </c>
      <c r="H26" s="67">
        <f t="shared" si="1"/>
        <v>10247192</v>
      </c>
      <c r="I26" s="67">
        <v>46035109</v>
      </c>
      <c r="J26" s="42">
        <f t="shared" si="2"/>
        <v>5.3153498074287375</v>
      </c>
      <c r="K26" s="35">
        <f t="shared" si="3"/>
        <v>31.19396618262384</v>
      </c>
      <c r="L26" s="88">
        <v>1746088</v>
      </c>
      <c r="M26" s="86">
        <v>10247192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23730050</v>
      </c>
      <c r="D28" s="63">
        <v>27485002</v>
      </c>
      <c r="E28" s="64">
        <f t="shared" si="0"/>
        <v>3754952</v>
      </c>
      <c r="F28" s="62">
        <v>23730050</v>
      </c>
      <c r="G28" s="63">
        <v>38097006</v>
      </c>
      <c r="H28" s="64">
        <f t="shared" si="1"/>
        <v>14366956</v>
      </c>
      <c r="I28" s="64">
        <v>40035006</v>
      </c>
      <c r="J28" s="29">
        <f t="shared" si="2"/>
        <v>15.823616048006642</v>
      </c>
      <c r="K28" s="30">
        <f t="shared" si="3"/>
        <v>60.54330269004912</v>
      </c>
      <c r="L28" s="83">
        <v>1746089</v>
      </c>
      <c r="M28" s="84">
        <v>10247193</v>
      </c>
      <c r="N28" s="31">
        <f t="shared" si="4"/>
        <v>215.04929015645823</v>
      </c>
      <c r="O28" s="30">
        <f t="shared" si="5"/>
        <v>140.2038197192148</v>
      </c>
      <c r="P28" s="5"/>
      <c r="Q28" s="32"/>
    </row>
    <row r="29" spans="1:17" ht="12.75">
      <c r="A29" s="6" t="s">
        <v>16</v>
      </c>
      <c r="B29" s="28" t="s">
        <v>36</v>
      </c>
      <c r="C29" s="62">
        <v>2026000</v>
      </c>
      <c r="D29" s="63">
        <v>5111002</v>
      </c>
      <c r="E29" s="64">
        <f t="shared" si="0"/>
        <v>3085002</v>
      </c>
      <c r="F29" s="62">
        <v>2026000</v>
      </c>
      <c r="G29" s="63">
        <v>5000004</v>
      </c>
      <c r="H29" s="64">
        <f t="shared" si="1"/>
        <v>2974004</v>
      </c>
      <c r="I29" s="64">
        <v>6000004</v>
      </c>
      <c r="J29" s="29">
        <f t="shared" si="2"/>
        <v>152.2705824284304</v>
      </c>
      <c r="K29" s="30">
        <f t="shared" si="3"/>
        <v>146.7919052319842</v>
      </c>
      <c r="L29" s="83">
        <v>1746089</v>
      </c>
      <c r="M29" s="84">
        <v>10247193</v>
      </c>
      <c r="N29" s="31">
        <f t="shared" si="4"/>
        <v>176.68068466154932</v>
      </c>
      <c r="O29" s="30">
        <f t="shared" si="5"/>
        <v>29.02262112170621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1746089</v>
      </c>
      <c r="M30" s="84">
        <v>10247193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2</v>
      </c>
      <c r="H31" s="64">
        <f t="shared" si="1"/>
        <v>2</v>
      </c>
      <c r="I31" s="64">
        <v>2</v>
      </c>
      <c r="J31" s="29">
        <f t="shared" si="2"/>
        <v>0</v>
      </c>
      <c r="K31" s="30">
        <f t="shared" si="3"/>
        <v>0</v>
      </c>
      <c r="L31" s="83">
        <v>1746089</v>
      </c>
      <c r="M31" s="84">
        <v>10247193</v>
      </c>
      <c r="N31" s="31">
        <f t="shared" si="4"/>
        <v>0</v>
      </c>
      <c r="O31" s="30">
        <f t="shared" si="5"/>
        <v>1.9517540071705493E-05</v>
      </c>
      <c r="P31" s="5"/>
      <c r="Q31" s="32"/>
    </row>
    <row r="32" spans="1:17" ht="12.75">
      <c r="A32" s="6" t="s">
        <v>16</v>
      </c>
      <c r="B32" s="28" t="s">
        <v>39</v>
      </c>
      <c r="C32" s="62">
        <v>7093867</v>
      </c>
      <c r="D32" s="63">
        <v>2000002</v>
      </c>
      <c r="E32" s="64">
        <f t="shared" si="0"/>
        <v>-5093865</v>
      </c>
      <c r="F32" s="62">
        <v>7093867</v>
      </c>
      <c r="G32" s="63">
        <v>98</v>
      </c>
      <c r="H32" s="64">
        <f t="shared" si="1"/>
        <v>-7093769</v>
      </c>
      <c r="I32" s="64">
        <v>98</v>
      </c>
      <c r="J32" s="29">
        <f t="shared" si="2"/>
        <v>-71.80660421177899</v>
      </c>
      <c r="K32" s="30">
        <f t="shared" si="3"/>
        <v>-99.99861852498785</v>
      </c>
      <c r="L32" s="83">
        <v>1746089</v>
      </c>
      <c r="M32" s="84">
        <v>10247193</v>
      </c>
      <c r="N32" s="31">
        <f t="shared" si="4"/>
        <v>-291.7299748180076</v>
      </c>
      <c r="O32" s="30">
        <f t="shared" si="5"/>
        <v>-69.2264603584611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32849917</v>
      </c>
      <c r="D33" s="81">
        <v>34596006</v>
      </c>
      <c r="E33" s="82">
        <f t="shared" si="0"/>
        <v>1746089</v>
      </c>
      <c r="F33" s="80">
        <v>32849917</v>
      </c>
      <c r="G33" s="81">
        <v>43097110</v>
      </c>
      <c r="H33" s="82">
        <f t="shared" si="1"/>
        <v>10247193</v>
      </c>
      <c r="I33" s="82">
        <v>46035110</v>
      </c>
      <c r="J33" s="57">
        <f t="shared" si="2"/>
        <v>5.315352851576459</v>
      </c>
      <c r="K33" s="58">
        <f t="shared" si="3"/>
        <v>31.19396922677156</v>
      </c>
      <c r="L33" s="95">
        <v>1746089</v>
      </c>
      <c r="M33" s="96">
        <v>10247193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10843208</v>
      </c>
      <c r="D8" s="63">
        <v>10638423</v>
      </c>
      <c r="E8" s="64">
        <f>$D8-$C8</f>
        <v>-204785</v>
      </c>
      <c r="F8" s="62">
        <v>11515487</v>
      </c>
      <c r="G8" s="63">
        <v>11085239</v>
      </c>
      <c r="H8" s="64">
        <f>$G8-$F8</f>
        <v>-430248</v>
      </c>
      <c r="I8" s="64">
        <v>11572990</v>
      </c>
      <c r="J8" s="29">
        <f>IF(($C8=0),0,(($E8/$C8)*100))</f>
        <v>-1.8886016020351175</v>
      </c>
      <c r="K8" s="30">
        <f>IF(($F8=0),0,(($H8/$F8)*100))</f>
        <v>-3.736255357676145</v>
      </c>
      <c r="L8" s="83">
        <v>1320416</v>
      </c>
      <c r="M8" s="84">
        <v>-795758</v>
      </c>
      <c r="N8" s="31">
        <f>IF(($L8=0),0,(($E8/$L8)*100))</f>
        <v>-15.50912742650801</v>
      </c>
      <c r="O8" s="30">
        <f>IF(($M8=0),0,(($H8/$M8)*100))</f>
        <v>54.067693947154794</v>
      </c>
      <c r="P8" s="5"/>
      <c r="Q8" s="32"/>
    </row>
    <row r="9" spans="1:17" ht="12.75">
      <c r="A9" s="2" t="s">
        <v>16</v>
      </c>
      <c r="B9" s="28" t="s">
        <v>19</v>
      </c>
      <c r="C9" s="62">
        <v>14326474</v>
      </c>
      <c r="D9" s="63">
        <v>14055910</v>
      </c>
      <c r="E9" s="64">
        <f>$D9-$C9</f>
        <v>-270564</v>
      </c>
      <c r="F9" s="62">
        <v>15214718</v>
      </c>
      <c r="G9" s="63">
        <v>14646256</v>
      </c>
      <c r="H9" s="64">
        <f>$G9-$F9</f>
        <v>-568462</v>
      </c>
      <c r="I9" s="64">
        <v>15290692</v>
      </c>
      <c r="J9" s="29">
        <f>IF(($C9=0),0,(($E9/$C9)*100))</f>
        <v>-1.8885595995218365</v>
      </c>
      <c r="K9" s="30">
        <f>IF(($F9=0),0,(($H9/$F9)*100))</f>
        <v>-3.736263794044688</v>
      </c>
      <c r="L9" s="83">
        <v>1320416</v>
      </c>
      <c r="M9" s="84">
        <v>-795758</v>
      </c>
      <c r="N9" s="31">
        <f>IF(($L9=0),0,(($E9/$L9)*100))</f>
        <v>-20.490815015873785</v>
      </c>
      <c r="O9" s="30">
        <f>IF(($M9=0),0,(($H9/$M9)*100))</f>
        <v>71.43654226536208</v>
      </c>
      <c r="P9" s="5"/>
      <c r="Q9" s="32"/>
    </row>
    <row r="10" spans="1:17" ht="12.75">
      <c r="A10" s="2" t="s">
        <v>16</v>
      </c>
      <c r="B10" s="28" t="s">
        <v>20</v>
      </c>
      <c r="C10" s="62">
        <v>43937046</v>
      </c>
      <c r="D10" s="63">
        <v>45732811</v>
      </c>
      <c r="E10" s="64">
        <f aca="true" t="shared" si="0" ref="E10:E33">$D10-$C10</f>
        <v>1795765</v>
      </c>
      <c r="F10" s="62">
        <v>46281214</v>
      </c>
      <c r="G10" s="63">
        <v>46484166</v>
      </c>
      <c r="H10" s="64">
        <f aca="true" t="shared" si="1" ref="H10:H33">$G10-$F10</f>
        <v>202952</v>
      </c>
      <c r="I10" s="64">
        <v>46818685</v>
      </c>
      <c r="J10" s="29">
        <f aca="true" t="shared" si="2" ref="J10:J33">IF(($C10=0),0,(($E10/$C10)*100))</f>
        <v>4.087131847689532</v>
      </c>
      <c r="K10" s="30">
        <f aca="true" t="shared" si="3" ref="K10:K33">IF(($F10=0),0,(($H10/$F10)*100))</f>
        <v>0.4385191797259251</v>
      </c>
      <c r="L10" s="83">
        <v>1320416</v>
      </c>
      <c r="M10" s="84">
        <v>-795758</v>
      </c>
      <c r="N10" s="31">
        <f aca="true" t="shared" si="4" ref="N10:N33">IF(($L10=0),0,(($E10/$L10)*100))</f>
        <v>135.9999424423818</v>
      </c>
      <c r="O10" s="30">
        <f aca="true" t="shared" si="5" ref="O10:O33">IF(($M10=0),0,(($H10/$M10)*100))</f>
        <v>-25.504236212516872</v>
      </c>
      <c r="P10" s="5"/>
      <c r="Q10" s="32"/>
    </row>
    <row r="11" spans="1:17" ht="16.5">
      <c r="A11" s="6" t="s">
        <v>16</v>
      </c>
      <c r="B11" s="33" t="s">
        <v>21</v>
      </c>
      <c r="C11" s="65">
        <v>69106728</v>
      </c>
      <c r="D11" s="66">
        <v>70427144</v>
      </c>
      <c r="E11" s="67">
        <f t="shared" si="0"/>
        <v>1320416</v>
      </c>
      <c r="F11" s="65">
        <v>73011419</v>
      </c>
      <c r="G11" s="66">
        <v>72215661</v>
      </c>
      <c r="H11" s="67">
        <f t="shared" si="1"/>
        <v>-795758</v>
      </c>
      <c r="I11" s="67">
        <v>73682367</v>
      </c>
      <c r="J11" s="34">
        <f t="shared" si="2"/>
        <v>1.910690953274477</v>
      </c>
      <c r="K11" s="35">
        <f t="shared" si="3"/>
        <v>-1.0899089634184485</v>
      </c>
      <c r="L11" s="85">
        <v>1320416</v>
      </c>
      <c r="M11" s="86">
        <v>-795758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34627050</v>
      </c>
      <c r="D13" s="63">
        <v>31522528</v>
      </c>
      <c r="E13" s="64">
        <f t="shared" si="0"/>
        <v>-3104522</v>
      </c>
      <c r="F13" s="62">
        <v>36773930</v>
      </c>
      <c r="G13" s="63">
        <v>32846672</v>
      </c>
      <c r="H13" s="64">
        <f t="shared" si="1"/>
        <v>-3927258</v>
      </c>
      <c r="I13" s="64">
        <v>34291715</v>
      </c>
      <c r="J13" s="29">
        <f t="shared" si="2"/>
        <v>-8.965597704684633</v>
      </c>
      <c r="K13" s="30">
        <f t="shared" si="3"/>
        <v>-10.679462325620351</v>
      </c>
      <c r="L13" s="83">
        <v>-7123800</v>
      </c>
      <c r="M13" s="84">
        <v>-10694122</v>
      </c>
      <c r="N13" s="31">
        <f t="shared" si="4"/>
        <v>43.57957831494427</v>
      </c>
      <c r="O13" s="30">
        <f t="shared" si="5"/>
        <v>36.723519705498035</v>
      </c>
      <c r="P13" s="5"/>
      <c r="Q13" s="32"/>
    </row>
    <row r="14" spans="1:17" ht="12.75">
      <c r="A14" s="2" t="s">
        <v>16</v>
      </c>
      <c r="B14" s="28" t="s">
        <v>24</v>
      </c>
      <c r="C14" s="62">
        <v>7007134</v>
      </c>
      <c r="D14" s="63">
        <v>6874799</v>
      </c>
      <c r="E14" s="64">
        <f t="shared" si="0"/>
        <v>-132335</v>
      </c>
      <c r="F14" s="62">
        <v>7441577</v>
      </c>
      <c r="G14" s="63">
        <v>7163541</v>
      </c>
      <c r="H14" s="64">
        <f t="shared" si="1"/>
        <v>-278036</v>
      </c>
      <c r="I14" s="64">
        <v>7478736</v>
      </c>
      <c r="J14" s="29">
        <f t="shared" si="2"/>
        <v>-1.888575272001363</v>
      </c>
      <c r="K14" s="30">
        <f t="shared" si="3"/>
        <v>-3.7362510661382657</v>
      </c>
      <c r="L14" s="83">
        <v>-7123800</v>
      </c>
      <c r="M14" s="84">
        <v>-10694122</v>
      </c>
      <c r="N14" s="31">
        <f t="shared" si="4"/>
        <v>1.8576462000617646</v>
      </c>
      <c r="O14" s="30">
        <f t="shared" si="5"/>
        <v>2.599895531395658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-7123800</v>
      </c>
      <c r="M15" s="84">
        <v>-10694122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-7123800</v>
      </c>
      <c r="M16" s="84">
        <v>-10694122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25504695</v>
      </c>
      <c r="D17" s="63">
        <v>21617752</v>
      </c>
      <c r="E17" s="64">
        <f t="shared" si="0"/>
        <v>-3886943</v>
      </c>
      <c r="F17" s="62">
        <v>27085970</v>
      </c>
      <c r="G17" s="63">
        <v>20597142</v>
      </c>
      <c r="H17" s="64">
        <f t="shared" si="1"/>
        <v>-6488828</v>
      </c>
      <c r="I17" s="64">
        <v>21471315</v>
      </c>
      <c r="J17" s="41">
        <f t="shared" si="2"/>
        <v>-15.240107752709845</v>
      </c>
      <c r="K17" s="30">
        <f t="shared" si="3"/>
        <v>-23.95641728909838</v>
      </c>
      <c r="L17" s="87">
        <v>-7123800</v>
      </c>
      <c r="M17" s="84">
        <v>-10694122</v>
      </c>
      <c r="N17" s="31">
        <f t="shared" si="4"/>
        <v>54.56277548499396</v>
      </c>
      <c r="O17" s="30">
        <f t="shared" si="5"/>
        <v>60.67658476310631</v>
      </c>
      <c r="P17" s="5"/>
      <c r="Q17" s="32"/>
    </row>
    <row r="18" spans="1:17" ht="16.5">
      <c r="A18" s="2" t="s">
        <v>16</v>
      </c>
      <c r="B18" s="33" t="s">
        <v>27</v>
      </c>
      <c r="C18" s="65">
        <v>67138879</v>
      </c>
      <c r="D18" s="66">
        <v>60015079</v>
      </c>
      <c r="E18" s="67">
        <f t="shared" si="0"/>
        <v>-7123800</v>
      </c>
      <c r="F18" s="65">
        <v>71301477</v>
      </c>
      <c r="G18" s="66">
        <v>60607355</v>
      </c>
      <c r="H18" s="67">
        <f t="shared" si="1"/>
        <v>-10694122</v>
      </c>
      <c r="I18" s="67">
        <v>63241766</v>
      </c>
      <c r="J18" s="42">
        <f t="shared" si="2"/>
        <v>-10.610543557034962</v>
      </c>
      <c r="K18" s="35">
        <f t="shared" si="3"/>
        <v>-14.99845788608278</v>
      </c>
      <c r="L18" s="88">
        <v>-7123800</v>
      </c>
      <c r="M18" s="86">
        <v>-10694122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1967849</v>
      </c>
      <c r="D19" s="72">
        <v>10412065</v>
      </c>
      <c r="E19" s="73">
        <f t="shared" si="0"/>
        <v>8444216</v>
      </c>
      <c r="F19" s="74">
        <v>1709942</v>
      </c>
      <c r="G19" s="75">
        <v>11608306</v>
      </c>
      <c r="H19" s="76">
        <f t="shared" si="1"/>
        <v>9898364</v>
      </c>
      <c r="I19" s="76">
        <v>10440601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-2140000</v>
      </c>
      <c r="M22" s="84">
        <v>-4001000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-2140000</v>
      </c>
      <c r="M23" s="84">
        <v>-4001000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18180000</v>
      </c>
      <c r="D24" s="63">
        <v>16040000</v>
      </c>
      <c r="E24" s="64">
        <f t="shared" si="0"/>
        <v>-2140000</v>
      </c>
      <c r="F24" s="62">
        <v>26568000</v>
      </c>
      <c r="G24" s="63">
        <v>22567000</v>
      </c>
      <c r="H24" s="64">
        <f t="shared" si="1"/>
        <v>-4001000</v>
      </c>
      <c r="I24" s="64">
        <v>23333000</v>
      </c>
      <c r="J24" s="29">
        <f t="shared" si="2"/>
        <v>-11.77117711771177</v>
      </c>
      <c r="K24" s="30">
        <f t="shared" si="3"/>
        <v>-15.059470039144838</v>
      </c>
      <c r="L24" s="83">
        <v>-2140000</v>
      </c>
      <c r="M24" s="84">
        <v>-4001000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-2140000</v>
      </c>
      <c r="M25" s="84">
        <v>-4001000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18180000</v>
      </c>
      <c r="D26" s="66">
        <v>16040000</v>
      </c>
      <c r="E26" s="67">
        <f t="shared" si="0"/>
        <v>-2140000</v>
      </c>
      <c r="F26" s="65">
        <v>26568000</v>
      </c>
      <c r="G26" s="66">
        <v>22567000</v>
      </c>
      <c r="H26" s="67">
        <f t="shared" si="1"/>
        <v>-4001000</v>
      </c>
      <c r="I26" s="67">
        <v>23333000</v>
      </c>
      <c r="J26" s="42">
        <f t="shared" si="2"/>
        <v>-11.77117711771177</v>
      </c>
      <c r="K26" s="35">
        <f t="shared" si="3"/>
        <v>-15.059470039144838</v>
      </c>
      <c r="L26" s="88">
        <v>-2140000</v>
      </c>
      <c r="M26" s="86">
        <v>-4001000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18180000</v>
      </c>
      <c r="D28" s="63">
        <v>5961629</v>
      </c>
      <c r="E28" s="64">
        <f t="shared" si="0"/>
        <v>-12218371</v>
      </c>
      <c r="F28" s="62">
        <v>26568000</v>
      </c>
      <c r="G28" s="63">
        <v>9000000</v>
      </c>
      <c r="H28" s="64">
        <f t="shared" si="1"/>
        <v>-17568000</v>
      </c>
      <c r="I28" s="64">
        <v>9450000</v>
      </c>
      <c r="J28" s="29">
        <f t="shared" si="2"/>
        <v>-67.20776127612761</v>
      </c>
      <c r="K28" s="30">
        <f t="shared" si="3"/>
        <v>-66.12466124661248</v>
      </c>
      <c r="L28" s="83">
        <v>-1540000</v>
      </c>
      <c r="M28" s="84">
        <v>-4001000</v>
      </c>
      <c r="N28" s="31">
        <f t="shared" si="4"/>
        <v>793.4007142857143</v>
      </c>
      <c r="O28" s="30">
        <f t="shared" si="5"/>
        <v>439.0902274431392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2000000</v>
      </c>
      <c r="H29" s="64">
        <f t="shared" si="1"/>
        <v>2000000</v>
      </c>
      <c r="I29" s="64">
        <v>2000000</v>
      </c>
      <c r="J29" s="29">
        <f t="shared" si="2"/>
        <v>0</v>
      </c>
      <c r="K29" s="30">
        <f t="shared" si="3"/>
        <v>0</v>
      </c>
      <c r="L29" s="83">
        <v>-1540000</v>
      </c>
      <c r="M29" s="84">
        <v>-4001000</v>
      </c>
      <c r="N29" s="31">
        <f t="shared" si="4"/>
        <v>0</v>
      </c>
      <c r="O29" s="30">
        <f t="shared" si="5"/>
        <v>-49.98750312421895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-1540000</v>
      </c>
      <c r="M30" s="84">
        <v>-4001000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600000</v>
      </c>
      <c r="E31" s="64">
        <f t="shared" si="0"/>
        <v>600000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-1540000</v>
      </c>
      <c r="M31" s="84">
        <v>-4001000</v>
      </c>
      <c r="N31" s="31">
        <f t="shared" si="4"/>
        <v>-38.961038961038966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10078371</v>
      </c>
      <c r="E32" s="64">
        <f t="shared" si="0"/>
        <v>10078371</v>
      </c>
      <c r="F32" s="62">
        <v>0</v>
      </c>
      <c r="G32" s="63">
        <v>11567000</v>
      </c>
      <c r="H32" s="64">
        <f t="shared" si="1"/>
        <v>11567000</v>
      </c>
      <c r="I32" s="64">
        <v>11883000</v>
      </c>
      <c r="J32" s="29">
        <f t="shared" si="2"/>
        <v>0</v>
      </c>
      <c r="K32" s="30">
        <f t="shared" si="3"/>
        <v>0</v>
      </c>
      <c r="L32" s="83">
        <v>-1540000</v>
      </c>
      <c r="M32" s="84">
        <v>-4001000</v>
      </c>
      <c r="N32" s="31">
        <f t="shared" si="4"/>
        <v>-654.4396753246752</v>
      </c>
      <c r="O32" s="30">
        <f t="shared" si="5"/>
        <v>-289.10272431892025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18180000</v>
      </c>
      <c r="D33" s="81">
        <v>16640000</v>
      </c>
      <c r="E33" s="82">
        <f t="shared" si="0"/>
        <v>-1540000</v>
      </c>
      <c r="F33" s="80">
        <v>26568000</v>
      </c>
      <c r="G33" s="81">
        <v>22567000</v>
      </c>
      <c r="H33" s="82">
        <f t="shared" si="1"/>
        <v>-4001000</v>
      </c>
      <c r="I33" s="82">
        <v>23333000</v>
      </c>
      <c r="J33" s="57">
        <f t="shared" si="2"/>
        <v>-8.47084708470847</v>
      </c>
      <c r="K33" s="58">
        <f t="shared" si="3"/>
        <v>-15.059470039144838</v>
      </c>
      <c r="L33" s="95">
        <v>-1540000</v>
      </c>
      <c r="M33" s="96">
        <v>-4001000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64966080</v>
      </c>
      <c r="D8" s="63">
        <v>54751746</v>
      </c>
      <c r="E8" s="64">
        <f>$D8-$C8</f>
        <v>-10214334</v>
      </c>
      <c r="F8" s="62">
        <v>67954519</v>
      </c>
      <c r="G8" s="63">
        <v>57051313</v>
      </c>
      <c r="H8" s="64">
        <f>$G8-$F8</f>
        <v>-10903206</v>
      </c>
      <c r="I8" s="64">
        <v>59561572</v>
      </c>
      <c r="J8" s="29">
        <f>IF(($C8=0),0,(($E8/$C8)*100))</f>
        <v>-15.722564759948575</v>
      </c>
      <c r="K8" s="30">
        <f>IF(($F8=0),0,(($H8/$F8)*100))</f>
        <v>-16.0448578850216</v>
      </c>
      <c r="L8" s="83">
        <v>-52461807</v>
      </c>
      <c r="M8" s="84">
        <v>-58392801</v>
      </c>
      <c r="N8" s="31">
        <f>IF(($L8=0),0,(($E8/$L8)*100))</f>
        <v>19.470038460550928</v>
      </c>
      <c r="O8" s="30">
        <f>IF(($M8=0),0,(($H8/$M8)*100))</f>
        <v>18.6721750169169</v>
      </c>
      <c r="P8" s="5"/>
      <c r="Q8" s="32"/>
    </row>
    <row r="9" spans="1:17" ht="12.75">
      <c r="A9" s="2" t="s">
        <v>16</v>
      </c>
      <c r="B9" s="28" t="s">
        <v>19</v>
      </c>
      <c r="C9" s="62">
        <v>128337838</v>
      </c>
      <c r="D9" s="63">
        <v>98402179</v>
      </c>
      <c r="E9" s="64">
        <f>$D9-$C9</f>
        <v>-29935659</v>
      </c>
      <c r="F9" s="62">
        <v>134241381</v>
      </c>
      <c r="G9" s="63">
        <v>102535122</v>
      </c>
      <c r="H9" s="64">
        <f>$G9-$F9</f>
        <v>-31706259</v>
      </c>
      <c r="I9" s="64">
        <v>107046669</v>
      </c>
      <c r="J9" s="29">
        <f>IF(($C9=0),0,(($E9/$C9)*100))</f>
        <v>-23.325668771200586</v>
      </c>
      <c r="K9" s="30">
        <f>IF(($F9=0),0,(($H9/$F9)*100))</f>
        <v>-23.618841495678595</v>
      </c>
      <c r="L9" s="83">
        <v>-52461807</v>
      </c>
      <c r="M9" s="84">
        <v>-58392801</v>
      </c>
      <c r="N9" s="31">
        <f>IF(($L9=0),0,(($E9/$L9)*100))</f>
        <v>57.06181451203158</v>
      </c>
      <c r="O9" s="30">
        <f>IF(($M9=0),0,(($H9/$M9)*100))</f>
        <v>54.29823275646599</v>
      </c>
      <c r="P9" s="5"/>
      <c r="Q9" s="32"/>
    </row>
    <row r="10" spans="1:17" ht="12.75">
      <c r="A10" s="2" t="s">
        <v>16</v>
      </c>
      <c r="B10" s="28" t="s">
        <v>20</v>
      </c>
      <c r="C10" s="62">
        <v>71039129</v>
      </c>
      <c r="D10" s="63">
        <v>58727315</v>
      </c>
      <c r="E10" s="64">
        <f aca="true" t="shared" si="0" ref="E10:E33">$D10-$C10</f>
        <v>-12311814</v>
      </c>
      <c r="F10" s="62">
        <v>78067536</v>
      </c>
      <c r="G10" s="63">
        <v>62284200</v>
      </c>
      <c r="H10" s="64">
        <f aca="true" t="shared" si="1" ref="H10:H33">$G10-$F10</f>
        <v>-15783336</v>
      </c>
      <c r="I10" s="64">
        <v>63352115</v>
      </c>
      <c r="J10" s="29">
        <f aca="true" t="shared" si="2" ref="J10:J33">IF(($C10=0),0,(($E10/$C10)*100))</f>
        <v>-17.331031747306476</v>
      </c>
      <c r="K10" s="30">
        <f aca="true" t="shared" si="3" ref="K10:K33">IF(($F10=0),0,(($H10/$F10)*100))</f>
        <v>-20.217540873840314</v>
      </c>
      <c r="L10" s="83">
        <v>-52461807</v>
      </c>
      <c r="M10" s="84">
        <v>-58392801</v>
      </c>
      <c r="N10" s="31">
        <f aca="true" t="shared" si="4" ref="N10:N33">IF(($L10=0),0,(($E10/$L10)*100))</f>
        <v>23.468147027417487</v>
      </c>
      <c r="O10" s="30">
        <f aca="true" t="shared" si="5" ref="O10:O33">IF(($M10=0),0,(($H10/$M10)*100))</f>
        <v>27.029592226617112</v>
      </c>
      <c r="P10" s="5"/>
      <c r="Q10" s="32"/>
    </row>
    <row r="11" spans="1:17" ht="16.5">
      <c r="A11" s="6" t="s">
        <v>16</v>
      </c>
      <c r="B11" s="33" t="s">
        <v>21</v>
      </c>
      <c r="C11" s="65">
        <v>264343047</v>
      </c>
      <c r="D11" s="66">
        <v>211881240</v>
      </c>
      <c r="E11" s="67">
        <f t="shared" si="0"/>
        <v>-52461807</v>
      </c>
      <c r="F11" s="65">
        <v>280263436</v>
      </c>
      <c r="G11" s="66">
        <v>221870635</v>
      </c>
      <c r="H11" s="67">
        <f t="shared" si="1"/>
        <v>-58392801</v>
      </c>
      <c r="I11" s="67">
        <v>229960356</v>
      </c>
      <c r="J11" s="34">
        <f t="shared" si="2"/>
        <v>-19.846108152033217</v>
      </c>
      <c r="K11" s="35">
        <f t="shared" si="3"/>
        <v>-20.834969353619144</v>
      </c>
      <c r="L11" s="85">
        <v>-52461807</v>
      </c>
      <c r="M11" s="86">
        <v>-58392801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93933424</v>
      </c>
      <c r="D13" s="63">
        <v>70897484</v>
      </c>
      <c r="E13" s="64">
        <f t="shared" si="0"/>
        <v>-23035940</v>
      </c>
      <c r="F13" s="62">
        <v>99804289</v>
      </c>
      <c r="G13" s="63">
        <v>74400511</v>
      </c>
      <c r="H13" s="64">
        <f t="shared" si="1"/>
        <v>-25403778</v>
      </c>
      <c r="I13" s="64">
        <v>77839285</v>
      </c>
      <c r="J13" s="29">
        <f t="shared" si="2"/>
        <v>-24.523688181535892</v>
      </c>
      <c r="K13" s="30">
        <f t="shared" si="3"/>
        <v>-25.453593482340224</v>
      </c>
      <c r="L13" s="83">
        <v>-50255753</v>
      </c>
      <c r="M13" s="84">
        <v>-54193377</v>
      </c>
      <c r="N13" s="31">
        <f t="shared" si="4"/>
        <v>45.83741885232522</v>
      </c>
      <c r="O13" s="30">
        <f t="shared" si="5"/>
        <v>46.87616717445012</v>
      </c>
      <c r="P13" s="5"/>
      <c r="Q13" s="32"/>
    </row>
    <row r="14" spans="1:17" ht="12.75">
      <c r="A14" s="2" t="s">
        <v>16</v>
      </c>
      <c r="B14" s="28" t="s">
        <v>24</v>
      </c>
      <c r="C14" s="62">
        <v>32792100</v>
      </c>
      <c r="D14" s="63">
        <v>12202519</v>
      </c>
      <c r="E14" s="64">
        <f t="shared" si="0"/>
        <v>-20589581</v>
      </c>
      <c r="F14" s="62">
        <v>34300537</v>
      </c>
      <c r="G14" s="63">
        <v>13827291</v>
      </c>
      <c r="H14" s="64">
        <f t="shared" si="1"/>
        <v>-20473246</v>
      </c>
      <c r="I14" s="64">
        <v>15895963</v>
      </c>
      <c r="J14" s="29">
        <f t="shared" si="2"/>
        <v>-62.78823558113083</v>
      </c>
      <c r="K14" s="30">
        <f t="shared" si="3"/>
        <v>-59.687829377131905</v>
      </c>
      <c r="L14" s="83">
        <v>-50255753</v>
      </c>
      <c r="M14" s="84">
        <v>-54193377</v>
      </c>
      <c r="N14" s="31">
        <f t="shared" si="4"/>
        <v>40.969600037631515</v>
      </c>
      <c r="O14" s="30">
        <f t="shared" si="5"/>
        <v>37.77813292572633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-50255753</v>
      </c>
      <c r="M15" s="84">
        <v>-54193377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50207556</v>
      </c>
      <c r="D16" s="63">
        <v>36766954</v>
      </c>
      <c r="E16" s="64">
        <f t="shared" si="0"/>
        <v>-13440602</v>
      </c>
      <c r="F16" s="62">
        <v>52517104</v>
      </c>
      <c r="G16" s="63">
        <v>38311166</v>
      </c>
      <c r="H16" s="64">
        <f t="shared" si="1"/>
        <v>-14205938</v>
      </c>
      <c r="I16" s="64">
        <v>38384701</v>
      </c>
      <c r="J16" s="29">
        <f t="shared" si="2"/>
        <v>-26.770078193011425</v>
      </c>
      <c r="K16" s="30">
        <f t="shared" si="3"/>
        <v>-27.05011685335886</v>
      </c>
      <c r="L16" s="83">
        <v>-50255753</v>
      </c>
      <c r="M16" s="84">
        <v>-54193377</v>
      </c>
      <c r="N16" s="31">
        <f t="shared" si="4"/>
        <v>26.74440476496293</v>
      </c>
      <c r="O16" s="30">
        <f t="shared" si="5"/>
        <v>26.213420876134</v>
      </c>
      <c r="P16" s="5"/>
      <c r="Q16" s="32"/>
    </row>
    <row r="17" spans="1:17" ht="12.75">
      <c r="A17" s="2" t="s">
        <v>16</v>
      </c>
      <c r="B17" s="28" t="s">
        <v>26</v>
      </c>
      <c r="C17" s="62">
        <v>83501217</v>
      </c>
      <c r="D17" s="63">
        <v>90311587</v>
      </c>
      <c r="E17" s="64">
        <f t="shared" si="0"/>
        <v>6810370</v>
      </c>
      <c r="F17" s="62">
        <v>87443286</v>
      </c>
      <c r="G17" s="63">
        <v>93332871</v>
      </c>
      <c r="H17" s="64">
        <f t="shared" si="1"/>
        <v>5889585</v>
      </c>
      <c r="I17" s="64">
        <v>96200846</v>
      </c>
      <c r="J17" s="41">
        <f t="shared" si="2"/>
        <v>8.156012863860415</v>
      </c>
      <c r="K17" s="30">
        <f t="shared" si="3"/>
        <v>6.735319850628669</v>
      </c>
      <c r="L17" s="87">
        <v>-50255753</v>
      </c>
      <c r="M17" s="84">
        <v>-54193377</v>
      </c>
      <c r="N17" s="31">
        <f t="shared" si="4"/>
        <v>-13.551423654919667</v>
      </c>
      <c r="O17" s="30">
        <f t="shared" si="5"/>
        <v>-10.867720976310444</v>
      </c>
      <c r="P17" s="5"/>
      <c r="Q17" s="32"/>
    </row>
    <row r="18" spans="1:17" ht="16.5">
      <c r="A18" s="2" t="s">
        <v>16</v>
      </c>
      <c r="B18" s="33" t="s">
        <v>27</v>
      </c>
      <c r="C18" s="65">
        <v>260434297</v>
      </c>
      <c r="D18" s="66">
        <v>210178544</v>
      </c>
      <c r="E18" s="67">
        <f t="shared" si="0"/>
        <v>-50255753</v>
      </c>
      <c r="F18" s="65">
        <v>274065216</v>
      </c>
      <c r="G18" s="66">
        <v>219871839</v>
      </c>
      <c r="H18" s="67">
        <f t="shared" si="1"/>
        <v>-54193377</v>
      </c>
      <c r="I18" s="67">
        <v>228320795</v>
      </c>
      <c r="J18" s="42">
        <f t="shared" si="2"/>
        <v>-19.296902742421825</v>
      </c>
      <c r="K18" s="35">
        <f t="shared" si="3"/>
        <v>-19.7738982680677</v>
      </c>
      <c r="L18" s="88">
        <v>-50255753</v>
      </c>
      <c r="M18" s="86">
        <v>-54193377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3908750</v>
      </c>
      <c r="D19" s="72">
        <v>1702696</v>
      </c>
      <c r="E19" s="73">
        <f t="shared" si="0"/>
        <v>-2206054</v>
      </c>
      <c r="F19" s="74">
        <v>6198220</v>
      </c>
      <c r="G19" s="75">
        <v>1998796</v>
      </c>
      <c r="H19" s="76">
        <f t="shared" si="1"/>
        <v>-4199424</v>
      </c>
      <c r="I19" s="76">
        <v>1639561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2454473</v>
      </c>
      <c r="M22" s="84">
        <v>-20326108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10117658</v>
      </c>
      <c r="D23" s="63">
        <v>1477600</v>
      </c>
      <c r="E23" s="64">
        <f t="shared" si="0"/>
        <v>-8640058</v>
      </c>
      <c r="F23" s="62">
        <v>10583676</v>
      </c>
      <c r="G23" s="63">
        <v>0</v>
      </c>
      <c r="H23" s="64">
        <f t="shared" si="1"/>
        <v>-10583676</v>
      </c>
      <c r="I23" s="64">
        <v>1</v>
      </c>
      <c r="J23" s="29">
        <f t="shared" si="2"/>
        <v>-85.39582974637015</v>
      </c>
      <c r="K23" s="30">
        <f t="shared" si="3"/>
        <v>-100</v>
      </c>
      <c r="L23" s="83">
        <v>2454473</v>
      </c>
      <c r="M23" s="84">
        <v>-20326108</v>
      </c>
      <c r="N23" s="31">
        <f t="shared" si="4"/>
        <v>-352.0127538579565</v>
      </c>
      <c r="O23" s="30">
        <f t="shared" si="5"/>
        <v>52.069368124975036</v>
      </c>
      <c r="P23" s="5"/>
      <c r="Q23" s="32"/>
    </row>
    <row r="24" spans="1:17" ht="12.75">
      <c r="A24" s="6" t="s">
        <v>16</v>
      </c>
      <c r="B24" s="28" t="s">
        <v>32</v>
      </c>
      <c r="C24" s="62">
        <v>23783119</v>
      </c>
      <c r="D24" s="63">
        <v>34877650</v>
      </c>
      <c r="E24" s="64">
        <f t="shared" si="0"/>
        <v>11094531</v>
      </c>
      <c r="F24" s="62">
        <v>24742432</v>
      </c>
      <c r="G24" s="63">
        <v>15000000</v>
      </c>
      <c r="H24" s="64">
        <f t="shared" si="1"/>
        <v>-9742432</v>
      </c>
      <c r="I24" s="64">
        <v>17975000</v>
      </c>
      <c r="J24" s="29">
        <f t="shared" si="2"/>
        <v>46.64876377232103</v>
      </c>
      <c r="K24" s="30">
        <f t="shared" si="3"/>
        <v>-39.37540173900448</v>
      </c>
      <c r="L24" s="83">
        <v>2454473</v>
      </c>
      <c r="M24" s="84">
        <v>-20326108</v>
      </c>
      <c r="N24" s="31">
        <f t="shared" si="4"/>
        <v>452.01275385795645</v>
      </c>
      <c r="O24" s="30">
        <f t="shared" si="5"/>
        <v>47.93063187502497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2454473</v>
      </c>
      <c r="M25" s="84">
        <v>-20326108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33900777</v>
      </c>
      <c r="D26" s="66">
        <v>36355250</v>
      </c>
      <c r="E26" s="67">
        <f t="shared" si="0"/>
        <v>2454473</v>
      </c>
      <c r="F26" s="65">
        <v>35326108</v>
      </c>
      <c r="G26" s="66">
        <v>15000000</v>
      </c>
      <c r="H26" s="67">
        <f t="shared" si="1"/>
        <v>-20326108</v>
      </c>
      <c r="I26" s="67">
        <v>17975001</v>
      </c>
      <c r="J26" s="42">
        <f t="shared" si="2"/>
        <v>7.240167386133953</v>
      </c>
      <c r="K26" s="35">
        <f t="shared" si="3"/>
        <v>-57.538486832458304</v>
      </c>
      <c r="L26" s="88">
        <v>2454473</v>
      </c>
      <c r="M26" s="86">
        <v>-20326108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23783119</v>
      </c>
      <c r="D28" s="63">
        <v>21377650</v>
      </c>
      <c r="E28" s="64">
        <f t="shared" si="0"/>
        <v>-2405469</v>
      </c>
      <c r="F28" s="62">
        <v>24742432</v>
      </c>
      <c r="G28" s="63">
        <v>11000000</v>
      </c>
      <c r="H28" s="64">
        <f t="shared" si="1"/>
        <v>-13742432</v>
      </c>
      <c r="I28" s="64">
        <v>12975000</v>
      </c>
      <c r="J28" s="29">
        <f t="shared" si="2"/>
        <v>-10.114186453004754</v>
      </c>
      <c r="K28" s="30">
        <f t="shared" si="3"/>
        <v>-55.54196127526995</v>
      </c>
      <c r="L28" s="83">
        <v>2454473</v>
      </c>
      <c r="M28" s="84">
        <v>-20326112</v>
      </c>
      <c r="N28" s="31">
        <f t="shared" si="4"/>
        <v>-98.00348180648147</v>
      </c>
      <c r="O28" s="30">
        <f t="shared" si="5"/>
        <v>67.6097425813653</v>
      </c>
      <c r="P28" s="5"/>
      <c r="Q28" s="32"/>
    </row>
    <row r="29" spans="1:17" ht="12.75">
      <c r="A29" s="6" t="s">
        <v>16</v>
      </c>
      <c r="B29" s="28" t="s">
        <v>36</v>
      </c>
      <c r="C29" s="62">
        <v>6276000</v>
      </c>
      <c r="D29" s="63">
        <v>1500000</v>
      </c>
      <c r="E29" s="64">
        <f t="shared" si="0"/>
        <v>-4776000</v>
      </c>
      <c r="F29" s="62">
        <v>6564696</v>
      </c>
      <c r="G29" s="63">
        <v>4000000</v>
      </c>
      <c r="H29" s="64">
        <f t="shared" si="1"/>
        <v>-2564696</v>
      </c>
      <c r="I29" s="64">
        <v>5000000</v>
      </c>
      <c r="J29" s="29">
        <f t="shared" si="2"/>
        <v>-76.09942638623328</v>
      </c>
      <c r="K29" s="30">
        <f t="shared" si="3"/>
        <v>-39.06800863284454</v>
      </c>
      <c r="L29" s="83">
        <v>2454473</v>
      </c>
      <c r="M29" s="84">
        <v>-20326112</v>
      </c>
      <c r="N29" s="31">
        <f t="shared" si="4"/>
        <v>-194.5835215950634</v>
      </c>
      <c r="O29" s="30">
        <f t="shared" si="5"/>
        <v>12.617740175789644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2454473</v>
      </c>
      <c r="M30" s="84">
        <v>-20326112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2454473</v>
      </c>
      <c r="M31" s="84">
        <v>-20326112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3841658</v>
      </c>
      <c r="D32" s="63">
        <v>13477600</v>
      </c>
      <c r="E32" s="64">
        <f t="shared" si="0"/>
        <v>9635942</v>
      </c>
      <c r="F32" s="62">
        <v>4018984</v>
      </c>
      <c r="G32" s="63">
        <v>0</v>
      </c>
      <c r="H32" s="64">
        <f t="shared" si="1"/>
        <v>-4018984</v>
      </c>
      <c r="I32" s="64">
        <v>1</v>
      </c>
      <c r="J32" s="29">
        <f t="shared" si="2"/>
        <v>250.82768950281366</v>
      </c>
      <c r="K32" s="30">
        <f t="shared" si="3"/>
        <v>-100</v>
      </c>
      <c r="L32" s="83">
        <v>2454473</v>
      </c>
      <c r="M32" s="84">
        <v>-20326112</v>
      </c>
      <c r="N32" s="31">
        <f t="shared" si="4"/>
        <v>392.58700340154485</v>
      </c>
      <c r="O32" s="30">
        <f t="shared" si="5"/>
        <v>19.772517242845066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33900777</v>
      </c>
      <c r="D33" s="81">
        <v>36355250</v>
      </c>
      <c r="E33" s="82">
        <f t="shared" si="0"/>
        <v>2454473</v>
      </c>
      <c r="F33" s="80">
        <v>35326112</v>
      </c>
      <c r="G33" s="81">
        <v>15000000</v>
      </c>
      <c r="H33" s="82">
        <f t="shared" si="1"/>
        <v>-20326112</v>
      </c>
      <c r="I33" s="82">
        <v>17975001</v>
      </c>
      <c r="J33" s="57">
        <f t="shared" si="2"/>
        <v>7.240167386133953</v>
      </c>
      <c r="K33" s="58">
        <f t="shared" si="3"/>
        <v>-57.5384916404047</v>
      </c>
      <c r="L33" s="95">
        <v>2454473</v>
      </c>
      <c r="M33" s="96">
        <v>-20326112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21416065</v>
      </c>
      <c r="D8" s="63">
        <v>21605416</v>
      </c>
      <c r="E8" s="64">
        <f>$D8-$C8</f>
        <v>189351</v>
      </c>
      <c r="F8" s="62">
        <v>22401202</v>
      </c>
      <c r="G8" s="63">
        <v>22556057</v>
      </c>
      <c r="H8" s="64">
        <f>$G8-$F8</f>
        <v>154855</v>
      </c>
      <c r="I8" s="64">
        <v>23571078</v>
      </c>
      <c r="J8" s="29">
        <f>IF(($C8=0),0,(($E8/$C8)*100))</f>
        <v>0.8841540217588992</v>
      </c>
      <c r="K8" s="30">
        <f>IF(($F8=0),0,(($H8/$F8)*100))</f>
        <v>0.691279869714134</v>
      </c>
      <c r="L8" s="83">
        <v>8619565</v>
      </c>
      <c r="M8" s="84">
        <v>13172808</v>
      </c>
      <c r="N8" s="31">
        <f>IF(($L8=0),0,(($E8/$L8)*100))</f>
        <v>2.1967581890733467</v>
      </c>
      <c r="O8" s="30">
        <f>IF(($M8=0),0,(($H8/$M8)*100))</f>
        <v>1.1755656045392904</v>
      </c>
      <c r="P8" s="5"/>
      <c r="Q8" s="32"/>
    </row>
    <row r="9" spans="1:17" ht="12.75">
      <c r="A9" s="2" t="s">
        <v>16</v>
      </c>
      <c r="B9" s="28" t="s">
        <v>19</v>
      </c>
      <c r="C9" s="62">
        <v>56866013</v>
      </c>
      <c r="D9" s="63">
        <v>69602393</v>
      </c>
      <c r="E9" s="64">
        <f>$D9-$C9</f>
        <v>12736380</v>
      </c>
      <c r="F9" s="62">
        <v>59363585</v>
      </c>
      <c r="G9" s="63">
        <v>72734454</v>
      </c>
      <c r="H9" s="64">
        <f>$G9-$F9</f>
        <v>13370869</v>
      </c>
      <c r="I9" s="64">
        <v>76007504</v>
      </c>
      <c r="J9" s="29">
        <f>IF(($C9=0),0,(($E9/$C9)*100))</f>
        <v>22.397174213708283</v>
      </c>
      <c r="K9" s="30">
        <f>IF(($F9=0),0,(($H9/$F9)*100))</f>
        <v>22.52368855418688</v>
      </c>
      <c r="L9" s="83">
        <v>8619565</v>
      </c>
      <c r="M9" s="84">
        <v>13172808</v>
      </c>
      <c r="N9" s="31">
        <f>IF(($L9=0),0,(($E9/$L9)*100))</f>
        <v>147.76128493723292</v>
      </c>
      <c r="O9" s="30">
        <f>IF(($M9=0),0,(($H9/$M9)*100))</f>
        <v>101.50355945368672</v>
      </c>
      <c r="P9" s="5"/>
      <c r="Q9" s="32"/>
    </row>
    <row r="10" spans="1:17" ht="12.75">
      <c r="A10" s="2" t="s">
        <v>16</v>
      </c>
      <c r="B10" s="28" t="s">
        <v>20</v>
      </c>
      <c r="C10" s="62">
        <v>41516113</v>
      </c>
      <c r="D10" s="63">
        <v>37209947</v>
      </c>
      <c r="E10" s="64">
        <f aca="true" t="shared" si="0" ref="E10:E33">$D10-$C10</f>
        <v>-4306166</v>
      </c>
      <c r="F10" s="62">
        <v>43921998</v>
      </c>
      <c r="G10" s="63">
        <v>43569082</v>
      </c>
      <c r="H10" s="64">
        <f aca="true" t="shared" si="1" ref="H10:H33">$G10-$F10</f>
        <v>-352916</v>
      </c>
      <c r="I10" s="64">
        <v>41085288</v>
      </c>
      <c r="J10" s="29">
        <f aca="true" t="shared" si="2" ref="J10:J33">IF(($C10=0),0,(($E10/$C10)*100))</f>
        <v>-10.372276421928035</v>
      </c>
      <c r="K10" s="30">
        <f aca="true" t="shared" si="3" ref="K10:K33">IF(($F10=0),0,(($H10/$F10)*100))</f>
        <v>-0.803506252151826</v>
      </c>
      <c r="L10" s="83">
        <v>8619565</v>
      </c>
      <c r="M10" s="84">
        <v>13172808</v>
      </c>
      <c r="N10" s="31">
        <f aca="true" t="shared" si="4" ref="N10:N33">IF(($L10=0),0,(($E10/$L10)*100))</f>
        <v>-49.95804312630626</v>
      </c>
      <c r="O10" s="30">
        <f aca="true" t="shared" si="5" ref="O10:O33">IF(($M10=0),0,(($H10/$M10)*100))</f>
        <v>-2.679125058226006</v>
      </c>
      <c r="P10" s="5"/>
      <c r="Q10" s="32"/>
    </row>
    <row r="11" spans="1:17" ht="16.5">
      <c r="A11" s="6" t="s">
        <v>16</v>
      </c>
      <c r="B11" s="33" t="s">
        <v>21</v>
      </c>
      <c r="C11" s="65">
        <v>119798191</v>
      </c>
      <c r="D11" s="66">
        <v>128417756</v>
      </c>
      <c r="E11" s="67">
        <f t="shared" si="0"/>
        <v>8619565</v>
      </c>
      <c r="F11" s="65">
        <v>125686785</v>
      </c>
      <c r="G11" s="66">
        <v>138859593</v>
      </c>
      <c r="H11" s="67">
        <f t="shared" si="1"/>
        <v>13172808</v>
      </c>
      <c r="I11" s="67">
        <v>140663870</v>
      </c>
      <c r="J11" s="34">
        <f t="shared" si="2"/>
        <v>7.195071084170211</v>
      </c>
      <c r="K11" s="35">
        <f t="shared" si="3"/>
        <v>10.480662704515833</v>
      </c>
      <c r="L11" s="85">
        <v>8619565</v>
      </c>
      <c r="M11" s="86">
        <v>13172808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40370402</v>
      </c>
      <c r="D13" s="63">
        <v>42525200</v>
      </c>
      <c r="E13" s="64">
        <f t="shared" si="0"/>
        <v>2154798</v>
      </c>
      <c r="F13" s="62">
        <v>43171423</v>
      </c>
      <c r="G13" s="63">
        <v>45003814</v>
      </c>
      <c r="H13" s="64">
        <f t="shared" si="1"/>
        <v>1832391</v>
      </c>
      <c r="I13" s="64">
        <v>47633207</v>
      </c>
      <c r="J13" s="29">
        <f t="shared" si="2"/>
        <v>5.337568845611198</v>
      </c>
      <c r="K13" s="30">
        <f t="shared" si="3"/>
        <v>4.244453559012868</v>
      </c>
      <c r="L13" s="83">
        <v>7405015</v>
      </c>
      <c r="M13" s="84">
        <v>11847636</v>
      </c>
      <c r="N13" s="31">
        <f t="shared" si="4"/>
        <v>29.099171304852185</v>
      </c>
      <c r="O13" s="30">
        <f t="shared" si="5"/>
        <v>15.466300618958922</v>
      </c>
      <c r="P13" s="5"/>
      <c r="Q13" s="32"/>
    </row>
    <row r="14" spans="1:17" ht="12.75">
      <c r="A14" s="2" t="s">
        <v>16</v>
      </c>
      <c r="B14" s="28" t="s">
        <v>24</v>
      </c>
      <c r="C14" s="62">
        <v>5846993</v>
      </c>
      <c r="D14" s="63">
        <v>4471887</v>
      </c>
      <c r="E14" s="64">
        <f t="shared" si="0"/>
        <v>-1375106</v>
      </c>
      <c r="F14" s="62">
        <v>6115955</v>
      </c>
      <c r="G14" s="63">
        <v>5366265</v>
      </c>
      <c r="H14" s="64">
        <f t="shared" si="1"/>
        <v>-749690</v>
      </c>
      <c r="I14" s="64">
        <v>7512770</v>
      </c>
      <c r="J14" s="29">
        <f t="shared" si="2"/>
        <v>-23.518174213651356</v>
      </c>
      <c r="K14" s="30">
        <f t="shared" si="3"/>
        <v>-12.257938457689765</v>
      </c>
      <c r="L14" s="83">
        <v>7405015</v>
      </c>
      <c r="M14" s="84">
        <v>11847636</v>
      </c>
      <c r="N14" s="31">
        <f t="shared" si="4"/>
        <v>-18.569928622696917</v>
      </c>
      <c r="O14" s="30">
        <f t="shared" si="5"/>
        <v>-6.327760238413807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7405015</v>
      </c>
      <c r="M15" s="84">
        <v>11847636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22019013</v>
      </c>
      <c r="D16" s="63">
        <v>25754369</v>
      </c>
      <c r="E16" s="64">
        <f t="shared" si="0"/>
        <v>3735356</v>
      </c>
      <c r="F16" s="62">
        <v>23031888</v>
      </c>
      <c r="G16" s="63">
        <v>26887561</v>
      </c>
      <c r="H16" s="64">
        <f t="shared" si="1"/>
        <v>3855673</v>
      </c>
      <c r="I16" s="64">
        <v>28097501</v>
      </c>
      <c r="J16" s="29">
        <f t="shared" si="2"/>
        <v>16.964229958899608</v>
      </c>
      <c r="K16" s="30">
        <f t="shared" si="3"/>
        <v>16.740585921570997</v>
      </c>
      <c r="L16" s="83">
        <v>7405015</v>
      </c>
      <c r="M16" s="84">
        <v>11847636</v>
      </c>
      <c r="N16" s="31">
        <f t="shared" si="4"/>
        <v>50.443598021070855</v>
      </c>
      <c r="O16" s="30">
        <f t="shared" si="5"/>
        <v>32.543817180068665</v>
      </c>
      <c r="P16" s="5"/>
      <c r="Q16" s="32"/>
    </row>
    <row r="17" spans="1:17" ht="12.75">
      <c r="A17" s="2" t="s">
        <v>16</v>
      </c>
      <c r="B17" s="28" t="s">
        <v>26</v>
      </c>
      <c r="C17" s="62">
        <v>50667461</v>
      </c>
      <c r="D17" s="63">
        <v>53557428</v>
      </c>
      <c r="E17" s="64">
        <f t="shared" si="0"/>
        <v>2889967</v>
      </c>
      <c r="F17" s="62">
        <v>52148389</v>
      </c>
      <c r="G17" s="63">
        <v>59057651</v>
      </c>
      <c r="H17" s="64">
        <f t="shared" si="1"/>
        <v>6909262</v>
      </c>
      <c r="I17" s="64">
        <v>49934976</v>
      </c>
      <c r="J17" s="41">
        <f t="shared" si="2"/>
        <v>5.703792814879751</v>
      </c>
      <c r="K17" s="30">
        <f t="shared" si="3"/>
        <v>13.249233835392307</v>
      </c>
      <c r="L17" s="87">
        <v>7405015</v>
      </c>
      <c r="M17" s="84">
        <v>11847636</v>
      </c>
      <c r="N17" s="31">
        <f t="shared" si="4"/>
        <v>39.02715929677388</v>
      </c>
      <c r="O17" s="30">
        <f t="shared" si="5"/>
        <v>58.31764243938622</v>
      </c>
      <c r="P17" s="5"/>
      <c r="Q17" s="32"/>
    </row>
    <row r="18" spans="1:17" ht="16.5">
      <c r="A18" s="2" t="s">
        <v>16</v>
      </c>
      <c r="B18" s="33" t="s">
        <v>27</v>
      </c>
      <c r="C18" s="65">
        <v>118903869</v>
      </c>
      <c r="D18" s="66">
        <v>126308884</v>
      </c>
      <c r="E18" s="67">
        <f t="shared" si="0"/>
        <v>7405015</v>
      </c>
      <c r="F18" s="65">
        <v>124467655</v>
      </c>
      <c r="G18" s="66">
        <v>136315291</v>
      </c>
      <c r="H18" s="67">
        <f t="shared" si="1"/>
        <v>11847636</v>
      </c>
      <c r="I18" s="67">
        <v>133178454</v>
      </c>
      <c r="J18" s="42">
        <f t="shared" si="2"/>
        <v>6.2277325895930264</v>
      </c>
      <c r="K18" s="35">
        <f t="shared" si="3"/>
        <v>9.518646430673092</v>
      </c>
      <c r="L18" s="88">
        <v>7405015</v>
      </c>
      <c r="M18" s="86">
        <v>11847636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894322</v>
      </c>
      <c r="D19" s="72">
        <v>2108872</v>
      </c>
      <c r="E19" s="73">
        <f t="shared" si="0"/>
        <v>1214550</v>
      </c>
      <c r="F19" s="74">
        <v>1219130</v>
      </c>
      <c r="G19" s="75">
        <v>2544302</v>
      </c>
      <c r="H19" s="76">
        <f t="shared" si="1"/>
        <v>1325172</v>
      </c>
      <c r="I19" s="76">
        <v>7485416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80911439</v>
      </c>
      <c r="M22" s="84">
        <v>103125100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2970439</v>
      </c>
      <c r="E23" s="64">
        <f t="shared" si="0"/>
        <v>2970439</v>
      </c>
      <c r="F23" s="62">
        <v>0</v>
      </c>
      <c r="G23" s="63">
        <v>308300</v>
      </c>
      <c r="H23" s="64">
        <f t="shared" si="1"/>
        <v>308300</v>
      </c>
      <c r="I23" s="64">
        <v>354546</v>
      </c>
      <c r="J23" s="29">
        <f t="shared" si="2"/>
        <v>0</v>
      </c>
      <c r="K23" s="30">
        <f t="shared" si="3"/>
        <v>0</v>
      </c>
      <c r="L23" s="83">
        <v>80911439</v>
      </c>
      <c r="M23" s="84">
        <v>103125100</v>
      </c>
      <c r="N23" s="31">
        <f t="shared" si="4"/>
        <v>3.6712225572950197</v>
      </c>
      <c r="O23" s="30">
        <f t="shared" si="5"/>
        <v>0.2989572858596016</v>
      </c>
      <c r="P23" s="5"/>
      <c r="Q23" s="32"/>
    </row>
    <row r="24" spans="1:17" ht="12.75">
      <c r="A24" s="6" t="s">
        <v>16</v>
      </c>
      <c r="B24" s="28" t="s">
        <v>32</v>
      </c>
      <c r="C24" s="62">
        <v>12653000</v>
      </c>
      <c r="D24" s="63">
        <v>90594000</v>
      </c>
      <c r="E24" s="64">
        <f t="shared" si="0"/>
        <v>77941000</v>
      </c>
      <c r="F24" s="62">
        <v>28795200</v>
      </c>
      <c r="G24" s="63">
        <v>131612000</v>
      </c>
      <c r="H24" s="64">
        <f t="shared" si="1"/>
        <v>102816800</v>
      </c>
      <c r="I24" s="64">
        <v>157462000</v>
      </c>
      <c r="J24" s="29">
        <f t="shared" si="2"/>
        <v>615.9883031692088</v>
      </c>
      <c r="K24" s="30">
        <f t="shared" si="3"/>
        <v>357.06228815913767</v>
      </c>
      <c r="L24" s="83">
        <v>80911439</v>
      </c>
      <c r="M24" s="84">
        <v>103125100</v>
      </c>
      <c r="N24" s="31">
        <f t="shared" si="4"/>
        <v>96.32877744270499</v>
      </c>
      <c r="O24" s="30">
        <f t="shared" si="5"/>
        <v>99.7010427141404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80911439</v>
      </c>
      <c r="M25" s="84">
        <v>103125100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12653000</v>
      </c>
      <c r="D26" s="66">
        <v>93564439</v>
      </c>
      <c r="E26" s="67">
        <f t="shared" si="0"/>
        <v>80911439</v>
      </c>
      <c r="F26" s="65">
        <v>28795200</v>
      </c>
      <c r="G26" s="66">
        <v>131920300</v>
      </c>
      <c r="H26" s="67">
        <f t="shared" si="1"/>
        <v>103125100</v>
      </c>
      <c r="I26" s="67">
        <v>157816546</v>
      </c>
      <c r="J26" s="42">
        <f t="shared" si="2"/>
        <v>639.4644669248399</v>
      </c>
      <c r="K26" s="35">
        <f t="shared" si="3"/>
        <v>358.1329527143413</v>
      </c>
      <c r="L26" s="88">
        <v>80911439</v>
      </c>
      <c r="M26" s="86">
        <v>103125100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67367000</v>
      </c>
      <c r="E28" s="64">
        <f t="shared" si="0"/>
        <v>67367000</v>
      </c>
      <c r="F28" s="62">
        <v>15000000</v>
      </c>
      <c r="G28" s="63">
        <v>117102000</v>
      </c>
      <c r="H28" s="64">
        <f t="shared" si="1"/>
        <v>102102000</v>
      </c>
      <c r="I28" s="64">
        <v>145784000</v>
      </c>
      <c r="J28" s="29">
        <f t="shared" si="2"/>
        <v>0</v>
      </c>
      <c r="K28" s="30">
        <f t="shared" si="3"/>
        <v>680.68</v>
      </c>
      <c r="L28" s="83">
        <v>80911439</v>
      </c>
      <c r="M28" s="84">
        <v>103125100</v>
      </c>
      <c r="N28" s="31">
        <f t="shared" si="4"/>
        <v>83.26016794732818</v>
      </c>
      <c r="O28" s="30">
        <f t="shared" si="5"/>
        <v>99.00790399233553</v>
      </c>
      <c r="P28" s="5"/>
      <c r="Q28" s="32"/>
    </row>
    <row r="29" spans="1:17" ht="12.75">
      <c r="A29" s="6" t="s">
        <v>16</v>
      </c>
      <c r="B29" s="28" t="s">
        <v>36</v>
      </c>
      <c r="C29" s="62">
        <v>4350000</v>
      </c>
      <c r="D29" s="63">
        <v>3000000</v>
      </c>
      <c r="E29" s="64">
        <f t="shared" si="0"/>
        <v>-1350000</v>
      </c>
      <c r="F29" s="62">
        <v>5285200</v>
      </c>
      <c r="G29" s="63">
        <v>6000000</v>
      </c>
      <c r="H29" s="64">
        <f t="shared" si="1"/>
        <v>714800</v>
      </c>
      <c r="I29" s="64">
        <v>3000000</v>
      </c>
      <c r="J29" s="29">
        <f t="shared" si="2"/>
        <v>-31.03448275862069</v>
      </c>
      <c r="K29" s="30">
        <f t="shared" si="3"/>
        <v>13.524559146295315</v>
      </c>
      <c r="L29" s="83">
        <v>80911439</v>
      </c>
      <c r="M29" s="84">
        <v>103125100</v>
      </c>
      <c r="N29" s="31">
        <f t="shared" si="4"/>
        <v>-1.6684909039870122</v>
      </c>
      <c r="O29" s="30">
        <f t="shared" si="5"/>
        <v>0.6931387218048759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80911439</v>
      </c>
      <c r="M30" s="84">
        <v>103125100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80911439</v>
      </c>
      <c r="M31" s="84">
        <v>103125100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8303000</v>
      </c>
      <c r="D32" s="63">
        <v>23197439</v>
      </c>
      <c r="E32" s="64">
        <f t="shared" si="0"/>
        <v>14894439</v>
      </c>
      <c r="F32" s="62">
        <v>8510000</v>
      </c>
      <c r="G32" s="63">
        <v>8818300</v>
      </c>
      <c r="H32" s="64">
        <f t="shared" si="1"/>
        <v>308300</v>
      </c>
      <c r="I32" s="64">
        <v>9032546</v>
      </c>
      <c r="J32" s="29">
        <f t="shared" si="2"/>
        <v>179.38623389136455</v>
      </c>
      <c r="K32" s="30">
        <f t="shared" si="3"/>
        <v>3.6227967097532314</v>
      </c>
      <c r="L32" s="83">
        <v>80911439</v>
      </c>
      <c r="M32" s="84">
        <v>103125100</v>
      </c>
      <c r="N32" s="31">
        <f t="shared" si="4"/>
        <v>18.408322956658825</v>
      </c>
      <c r="O32" s="30">
        <f t="shared" si="5"/>
        <v>0.2989572858596016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12653000</v>
      </c>
      <c r="D33" s="81">
        <v>93564439</v>
      </c>
      <c r="E33" s="82">
        <f t="shared" si="0"/>
        <v>80911439</v>
      </c>
      <c r="F33" s="80">
        <v>28795200</v>
      </c>
      <c r="G33" s="81">
        <v>131920300</v>
      </c>
      <c r="H33" s="82">
        <f t="shared" si="1"/>
        <v>103125100</v>
      </c>
      <c r="I33" s="82">
        <v>157816546</v>
      </c>
      <c r="J33" s="57">
        <f t="shared" si="2"/>
        <v>639.4644669248399</v>
      </c>
      <c r="K33" s="58">
        <f t="shared" si="3"/>
        <v>358.1329527143413</v>
      </c>
      <c r="L33" s="95">
        <v>80911439</v>
      </c>
      <c r="M33" s="96">
        <v>103125100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117916526</v>
      </c>
      <c r="D8" s="63">
        <v>119594903</v>
      </c>
      <c r="E8" s="64">
        <f>$D8-$C8</f>
        <v>1678377</v>
      </c>
      <c r="F8" s="62">
        <v>122633188</v>
      </c>
      <c r="G8" s="63">
        <v>124378699</v>
      </c>
      <c r="H8" s="64">
        <f>$G8-$F8</f>
        <v>1745511</v>
      </c>
      <c r="I8" s="64">
        <v>129353849</v>
      </c>
      <c r="J8" s="29">
        <f>IF(($C8=0),0,(($E8/$C8)*100))</f>
        <v>1.4233602845456963</v>
      </c>
      <c r="K8" s="30">
        <f>IF(($F8=0),0,(($H8/$F8)*100))</f>
        <v>1.423359392728174</v>
      </c>
      <c r="L8" s="83">
        <v>60940522</v>
      </c>
      <c r="M8" s="84">
        <v>60931392</v>
      </c>
      <c r="N8" s="31">
        <f>IF(($L8=0),0,(($E8/$L8)*100))</f>
        <v>2.7541231103993495</v>
      </c>
      <c r="O8" s="30">
        <f>IF(($M8=0),0,(($H8/$M8)*100))</f>
        <v>2.8647154491399114</v>
      </c>
      <c r="P8" s="5"/>
      <c r="Q8" s="32"/>
    </row>
    <row r="9" spans="1:17" ht="12.75">
      <c r="A9" s="2" t="s">
        <v>16</v>
      </c>
      <c r="B9" s="28" t="s">
        <v>19</v>
      </c>
      <c r="C9" s="62">
        <v>540229010</v>
      </c>
      <c r="D9" s="63">
        <v>527268156</v>
      </c>
      <c r="E9" s="64">
        <f>$D9-$C9</f>
        <v>-12960854</v>
      </c>
      <c r="F9" s="62">
        <v>573325792</v>
      </c>
      <c r="G9" s="63">
        <v>566540277</v>
      </c>
      <c r="H9" s="64">
        <f>$G9-$F9</f>
        <v>-6785515</v>
      </c>
      <c r="I9" s="64">
        <v>610619770</v>
      </c>
      <c r="J9" s="29">
        <f>IF(($C9=0),0,(($E9/$C9)*100))</f>
        <v>-2.399140690352782</v>
      </c>
      <c r="K9" s="30">
        <f>IF(($F9=0),0,(($H9/$F9)*100))</f>
        <v>-1.1835356257616263</v>
      </c>
      <c r="L9" s="83">
        <v>60940522</v>
      </c>
      <c r="M9" s="84">
        <v>60931392</v>
      </c>
      <c r="N9" s="31">
        <f>IF(($L9=0),0,(($E9/$L9)*100))</f>
        <v>-21.268039023361172</v>
      </c>
      <c r="O9" s="30">
        <f>IF(($M9=0),0,(($H9/$M9)*100))</f>
        <v>-11.13632033878366</v>
      </c>
      <c r="P9" s="5"/>
      <c r="Q9" s="32"/>
    </row>
    <row r="10" spans="1:17" ht="12.75">
      <c r="A10" s="2" t="s">
        <v>16</v>
      </c>
      <c r="B10" s="28" t="s">
        <v>20</v>
      </c>
      <c r="C10" s="62">
        <v>194692815</v>
      </c>
      <c r="D10" s="63">
        <v>266915814</v>
      </c>
      <c r="E10" s="64">
        <f aca="true" t="shared" si="0" ref="E10:E33">$D10-$C10</f>
        <v>72222999</v>
      </c>
      <c r="F10" s="62">
        <v>208183215</v>
      </c>
      <c r="G10" s="63">
        <v>274154611</v>
      </c>
      <c r="H10" s="64">
        <f aca="true" t="shared" si="1" ref="H10:H33">$G10-$F10</f>
        <v>65971396</v>
      </c>
      <c r="I10" s="64">
        <v>282394235</v>
      </c>
      <c r="J10" s="29">
        <f aca="true" t="shared" si="2" ref="J10:J33">IF(($C10=0),0,(($E10/$C10)*100))</f>
        <v>37.09587279838755</v>
      </c>
      <c r="K10" s="30">
        <f aca="true" t="shared" si="3" ref="K10:K33">IF(($F10=0),0,(($H10/$F10)*100))</f>
        <v>31.689104234460014</v>
      </c>
      <c r="L10" s="83">
        <v>60940522</v>
      </c>
      <c r="M10" s="84">
        <v>60931392</v>
      </c>
      <c r="N10" s="31">
        <f aca="true" t="shared" si="4" ref="N10:N33">IF(($L10=0),0,(($E10/$L10)*100))</f>
        <v>118.51391591296183</v>
      </c>
      <c r="O10" s="30">
        <f aca="true" t="shared" si="5" ref="O10:O33">IF(($M10=0),0,(($H10/$M10)*100))</f>
        <v>108.27160488964375</v>
      </c>
      <c r="P10" s="5"/>
      <c r="Q10" s="32"/>
    </row>
    <row r="11" spans="1:17" ht="16.5">
      <c r="A11" s="6" t="s">
        <v>16</v>
      </c>
      <c r="B11" s="33" t="s">
        <v>21</v>
      </c>
      <c r="C11" s="65">
        <v>852838351</v>
      </c>
      <c r="D11" s="66">
        <v>913778873</v>
      </c>
      <c r="E11" s="67">
        <f t="shared" si="0"/>
        <v>60940522</v>
      </c>
      <c r="F11" s="65">
        <v>904142195</v>
      </c>
      <c r="G11" s="66">
        <v>965073587</v>
      </c>
      <c r="H11" s="67">
        <f t="shared" si="1"/>
        <v>60931392</v>
      </c>
      <c r="I11" s="67">
        <v>1022367854</v>
      </c>
      <c r="J11" s="34">
        <f t="shared" si="2"/>
        <v>7.145612287316099</v>
      </c>
      <c r="K11" s="35">
        <f t="shared" si="3"/>
        <v>6.739138194960584</v>
      </c>
      <c r="L11" s="85">
        <v>60940522</v>
      </c>
      <c r="M11" s="86">
        <v>60931392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353540555</v>
      </c>
      <c r="D13" s="63">
        <v>357748474</v>
      </c>
      <c r="E13" s="64">
        <f t="shared" si="0"/>
        <v>4207919</v>
      </c>
      <c r="F13" s="62">
        <v>367703858</v>
      </c>
      <c r="G13" s="63">
        <v>366262990</v>
      </c>
      <c r="H13" s="64">
        <f t="shared" si="1"/>
        <v>-1440868</v>
      </c>
      <c r="I13" s="64">
        <v>383799977</v>
      </c>
      <c r="J13" s="29">
        <f t="shared" si="2"/>
        <v>1.1902224343116732</v>
      </c>
      <c r="K13" s="30">
        <f t="shared" si="3"/>
        <v>-0.39185555676165895</v>
      </c>
      <c r="L13" s="83">
        <v>35247575</v>
      </c>
      <c r="M13" s="84">
        <v>38316929</v>
      </c>
      <c r="N13" s="31">
        <f t="shared" si="4"/>
        <v>11.9381801443078</v>
      </c>
      <c r="O13" s="30">
        <f t="shared" si="5"/>
        <v>-3.7603953072543996</v>
      </c>
      <c r="P13" s="5"/>
      <c r="Q13" s="32"/>
    </row>
    <row r="14" spans="1:17" ht="12.75">
      <c r="A14" s="2" t="s">
        <v>16</v>
      </c>
      <c r="B14" s="28" t="s">
        <v>24</v>
      </c>
      <c r="C14" s="62">
        <v>10350000</v>
      </c>
      <c r="D14" s="63">
        <v>19500000</v>
      </c>
      <c r="E14" s="64">
        <f t="shared" si="0"/>
        <v>9150000</v>
      </c>
      <c r="F14" s="62">
        <v>10764000</v>
      </c>
      <c r="G14" s="63">
        <v>20085000</v>
      </c>
      <c r="H14" s="64">
        <f t="shared" si="1"/>
        <v>9321000</v>
      </c>
      <c r="I14" s="64">
        <v>20888400</v>
      </c>
      <c r="J14" s="29">
        <f t="shared" si="2"/>
        <v>88.40579710144928</v>
      </c>
      <c r="K14" s="30">
        <f t="shared" si="3"/>
        <v>86.59420289855072</v>
      </c>
      <c r="L14" s="83">
        <v>35247575</v>
      </c>
      <c r="M14" s="84">
        <v>38316929</v>
      </c>
      <c r="N14" s="31">
        <f t="shared" si="4"/>
        <v>25.959232656430974</v>
      </c>
      <c r="O14" s="30">
        <f t="shared" si="5"/>
        <v>24.326062247838287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35247575</v>
      </c>
      <c r="M15" s="84">
        <v>38316929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231829650</v>
      </c>
      <c r="D16" s="63">
        <v>250000000</v>
      </c>
      <c r="E16" s="64">
        <f t="shared" si="0"/>
        <v>18170350</v>
      </c>
      <c r="F16" s="62">
        <v>241102836</v>
      </c>
      <c r="G16" s="63">
        <v>272250000</v>
      </c>
      <c r="H16" s="64">
        <f t="shared" si="1"/>
        <v>31147164</v>
      </c>
      <c r="I16" s="64">
        <v>296480250</v>
      </c>
      <c r="J16" s="29">
        <f t="shared" si="2"/>
        <v>7.837802455380492</v>
      </c>
      <c r="K16" s="30">
        <f t="shared" si="3"/>
        <v>12.918621994143612</v>
      </c>
      <c r="L16" s="83">
        <v>35247575</v>
      </c>
      <c r="M16" s="84">
        <v>38316929</v>
      </c>
      <c r="N16" s="31">
        <f t="shared" si="4"/>
        <v>51.55063859003066</v>
      </c>
      <c r="O16" s="30">
        <f t="shared" si="5"/>
        <v>81.28825773067565</v>
      </c>
      <c r="P16" s="5"/>
      <c r="Q16" s="32"/>
    </row>
    <row r="17" spans="1:17" ht="12.75">
      <c r="A17" s="2" t="s">
        <v>16</v>
      </c>
      <c r="B17" s="28" t="s">
        <v>26</v>
      </c>
      <c r="C17" s="62">
        <v>248517150</v>
      </c>
      <c r="D17" s="63">
        <v>252236456</v>
      </c>
      <c r="E17" s="64">
        <f t="shared" si="0"/>
        <v>3719306</v>
      </c>
      <c r="F17" s="62">
        <v>257932990</v>
      </c>
      <c r="G17" s="63">
        <v>257222623</v>
      </c>
      <c r="H17" s="64">
        <f t="shared" si="1"/>
        <v>-710367</v>
      </c>
      <c r="I17" s="64">
        <v>265393064</v>
      </c>
      <c r="J17" s="41">
        <f t="shared" si="2"/>
        <v>1.496599329261582</v>
      </c>
      <c r="K17" s="30">
        <f t="shared" si="3"/>
        <v>-0.275407577758859</v>
      </c>
      <c r="L17" s="87">
        <v>35247575</v>
      </c>
      <c r="M17" s="84">
        <v>38316929</v>
      </c>
      <c r="N17" s="31">
        <f t="shared" si="4"/>
        <v>10.551948609230564</v>
      </c>
      <c r="O17" s="30">
        <f t="shared" si="5"/>
        <v>-1.8539246712595363</v>
      </c>
      <c r="P17" s="5"/>
      <c r="Q17" s="32"/>
    </row>
    <row r="18" spans="1:17" ht="16.5">
      <c r="A18" s="2" t="s">
        <v>16</v>
      </c>
      <c r="B18" s="33" t="s">
        <v>27</v>
      </c>
      <c r="C18" s="65">
        <v>844237355</v>
      </c>
      <c r="D18" s="66">
        <v>879484930</v>
      </c>
      <c r="E18" s="67">
        <f t="shared" si="0"/>
        <v>35247575</v>
      </c>
      <c r="F18" s="65">
        <v>877503684</v>
      </c>
      <c r="G18" s="66">
        <v>915820613</v>
      </c>
      <c r="H18" s="67">
        <f t="shared" si="1"/>
        <v>38316929</v>
      </c>
      <c r="I18" s="67">
        <v>966561691</v>
      </c>
      <c r="J18" s="42">
        <f t="shared" si="2"/>
        <v>4.175078820102671</v>
      </c>
      <c r="K18" s="35">
        <f t="shared" si="3"/>
        <v>4.3665832632561346</v>
      </c>
      <c r="L18" s="88">
        <v>35247575</v>
      </c>
      <c r="M18" s="86">
        <v>38316929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8600996</v>
      </c>
      <c r="D19" s="72">
        <v>34293943</v>
      </c>
      <c r="E19" s="73">
        <f t="shared" si="0"/>
        <v>25692947</v>
      </c>
      <c r="F19" s="74">
        <v>26638511</v>
      </c>
      <c r="G19" s="75">
        <v>49252974</v>
      </c>
      <c r="H19" s="76">
        <f t="shared" si="1"/>
        <v>22614463</v>
      </c>
      <c r="I19" s="76">
        <v>55806163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14300000</v>
      </c>
      <c r="E22" s="64">
        <f t="shared" si="0"/>
        <v>14300000</v>
      </c>
      <c r="F22" s="62">
        <v>0</v>
      </c>
      <c r="G22" s="63">
        <v>15000000</v>
      </c>
      <c r="H22" s="64">
        <f t="shared" si="1"/>
        <v>15000000</v>
      </c>
      <c r="I22" s="64">
        <v>5000000</v>
      </c>
      <c r="J22" s="29">
        <f t="shared" si="2"/>
        <v>0</v>
      </c>
      <c r="K22" s="30">
        <f t="shared" si="3"/>
        <v>0</v>
      </c>
      <c r="L22" s="83">
        <v>8938517</v>
      </c>
      <c r="M22" s="84">
        <v>28161981</v>
      </c>
      <c r="N22" s="31">
        <f t="shared" si="4"/>
        <v>159.98179563791174</v>
      </c>
      <c r="O22" s="30">
        <f t="shared" si="5"/>
        <v>53.2632984874182</v>
      </c>
      <c r="P22" s="5"/>
      <c r="Q22" s="32"/>
    </row>
    <row r="23" spans="1:17" ht="12.75">
      <c r="A23" s="6" t="s">
        <v>16</v>
      </c>
      <c r="B23" s="28" t="s">
        <v>31</v>
      </c>
      <c r="C23" s="62">
        <v>86811152</v>
      </c>
      <c r="D23" s="63">
        <v>64549537</v>
      </c>
      <c r="E23" s="64">
        <f t="shared" si="0"/>
        <v>-22261615</v>
      </c>
      <c r="F23" s="62">
        <v>31189152</v>
      </c>
      <c r="G23" s="63">
        <v>43474089</v>
      </c>
      <c r="H23" s="64">
        <f t="shared" si="1"/>
        <v>12284937</v>
      </c>
      <c r="I23" s="64">
        <v>37649143</v>
      </c>
      <c r="J23" s="29">
        <f t="shared" si="2"/>
        <v>-25.64372720223779</v>
      </c>
      <c r="K23" s="30">
        <f t="shared" si="3"/>
        <v>39.388493153003964</v>
      </c>
      <c r="L23" s="83">
        <v>8938517</v>
      </c>
      <c r="M23" s="84">
        <v>28161981</v>
      </c>
      <c r="N23" s="31">
        <f t="shared" si="4"/>
        <v>-249.05266723775318</v>
      </c>
      <c r="O23" s="30">
        <f t="shared" si="5"/>
        <v>43.62241775534186</v>
      </c>
      <c r="P23" s="5"/>
      <c r="Q23" s="32"/>
    </row>
    <row r="24" spans="1:17" ht="12.75">
      <c r="A24" s="6" t="s">
        <v>16</v>
      </c>
      <c r="B24" s="28" t="s">
        <v>32</v>
      </c>
      <c r="C24" s="62">
        <v>48411478</v>
      </c>
      <c r="D24" s="63">
        <v>65311610</v>
      </c>
      <c r="E24" s="64">
        <f t="shared" si="0"/>
        <v>16900132</v>
      </c>
      <c r="F24" s="62">
        <v>63716391</v>
      </c>
      <c r="G24" s="63">
        <v>64593435</v>
      </c>
      <c r="H24" s="64">
        <f t="shared" si="1"/>
        <v>877044</v>
      </c>
      <c r="I24" s="64">
        <v>86429740</v>
      </c>
      <c r="J24" s="29">
        <f t="shared" si="2"/>
        <v>34.909349390241715</v>
      </c>
      <c r="K24" s="30">
        <f t="shared" si="3"/>
        <v>1.376480974887608</v>
      </c>
      <c r="L24" s="83">
        <v>8938517</v>
      </c>
      <c r="M24" s="84">
        <v>28161981</v>
      </c>
      <c r="N24" s="31">
        <f t="shared" si="4"/>
        <v>189.07087159984147</v>
      </c>
      <c r="O24" s="30">
        <f t="shared" si="5"/>
        <v>3.114283757239947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8938517</v>
      </c>
      <c r="M25" s="84">
        <v>28161981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135222630</v>
      </c>
      <c r="D26" s="66">
        <v>144161147</v>
      </c>
      <c r="E26" s="67">
        <f t="shared" si="0"/>
        <v>8938517</v>
      </c>
      <c r="F26" s="65">
        <v>94905543</v>
      </c>
      <c r="G26" s="66">
        <v>123067524</v>
      </c>
      <c r="H26" s="67">
        <f t="shared" si="1"/>
        <v>28161981</v>
      </c>
      <c r="I26" s="67">
        <v>129078883</v>
      </c>
      <c r="J26" s="42">
        <f t="shared" si="2"/>
        <v>6.610222711982454</v>
      </c>
      <c r="K26" s="35">
        <f t="shared" si="3"/>
        <v>29.673694612336813</v>
      </c>
      <c r="L26" s="88">
        <v>8938517</v>
      </c>
      <c r="M26" s="86">
        <v>28161981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5384783</v>
      </c>
      <c r="D28" s="63">
        <v>26232436</v>
      </c>
      <c r="E28" s="64">
        <f t="shared" si="0"/>
        <v>20847653</v>
      </c>
      <c r="F28" s="62">
        <v>2344783</v>
      </c>
      <c r="G28" s="63">
        <v>12126743</v>
      </c>
      <c r="H28" s="64">
        <f t="shared" si="1"/>
        <v>9781960</v>
      </c>
      <c r="I28" s="64">
        <v>5849209</v>
      </c>
      <c r="J28" s="29">
        <f t="shared" si="2"/>
        <v>387.1586468758351</v>
      </c>
      <c r="K28" s="30">
        <f t="shared" si="3"/>
        <v>417.1797560797737</v>
      </c>
      <c r="L28" s="83">
        <v>8938517</v>
      </c>
      <c r="M28" s="84">
        <v>28161981</v>
      </c>
      <c r="N28" s="31">
        <f t="shared" si="4"/>
        <v>233.2339134109159</v>
      </c>
      <c r="O28" s="30">
        <f t="shared" si="5"/>
        <v>34.73463035146569</v>
      </c>
      <c r="P28" s="5"/>
      <c r="Q28" s="32"/>
    </row>
    <row r="29" spans="1:17" ht="12.75">
      <c r="A29" s="6" t="s">
        <v>16</v>
      </c>
      <c r="B29" s="28" t="s">
        <v>36</v>
      </c>
      <c r="C29" s="62">
        <v>49757917</v>
      </c>
      <c r="D29" s="63">
        <v>25142609</v>
      </c>
      <c r="E29" s="64">
        <f t="shared" si="0"/>
        <v>-24615308</v>
      </c>
      <c r="F29" s="62">
        <v>25804107</v>
      </c>
      <c r="G29" s="63">
        <v>22727522</v>
      </c>
      <c r="H29" s="64">
        <f t="shared" si="1"/>
        <v>-3076585</v>
      </c>
      <c r="I29" s="64">
        <v>13914187</v>
      </c>
      <c r="J29" s="29">
        <f t="shared" si="2"/>
        <v>-49.47013356688545</v>
      </c>
      <c r="K29" s="30">
        <f t="shared" si="3"/>
        <v>-11.92285011064324</v>
      </c>
      <c r="L29" s="83">
        <v>8938517</v>
      </c>
      <c r="M29" s="84">
        <v>28161981</v>
      </c>
      <c r="N29" s="31">
        <f t="shared" si="4"/>
        <v>-275.38469748393385</v>
      </c>
      <c r="O29" s="30">
        <f t="shared" si="5"/>
        <v>-10.924604345127568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8938517</v>
      </c>
      <c r="M30" s="84">
        <v>28161981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9252174</v>
      </c>
      <c r="D31" s="63">
        <v>9208705</v>
      </c>
      <c r="E31" s="64">
        <f t="shared" si="0"/>
        <v>-43469</v>
      </c>
      <c r="F31" s="62">
        <v>11495935</v>
      </c>
      <c r="G31" s="63">
        <v>6766392</v>
      </c>
      <c r="H31" s="64">
        <f t="shared" si="1"/>
        <v>-4729543</v>
      </c>
      <c r="I31" s="64">
        <v>13636709</v>
      </c>
      <c r="J31" s="29">
        <f t="shared" si="2"/>
        <v>-0.469824713629467</v>
      </c>
      <c r="K31" s="30">
        <f t="shared" si="3"/>
        <v>-41.14100331986915</v>
      </c>
      <c r="L31" s="83">
        <v>8938517</v>
      </c>
      <c r="M31" s="84">
        <v>28161981</v>
      </c>
      <c r="N31" s="31">
        <f t="shared" si="4"/>
        <v>-0.48631109612478224</v>
      </c>
      <c r="O31" s="30">
        <f t="shared" si="5"/>
        <v>-16.79407070120529</v>
      </c>
      <c r="P31" s="5"/>
      <c r="Q31" s="32"/>
    </row>
    <row r="32" spans="1:17" ht="12.75">
      <c r="A32" s="6" t="s">
        <v>16</v>
      </c>
      <c r="B32" s="28" t="s">
        <v>39</v>
      </c>
      <c r="C32" s="62">
        <v>70827756</v>
      </c>
      <c r="D32" s="63">
        <v>83577397</v>
      </c>
      <c r="E32" s="64">
        <f t="shared" si="0"/>
        <v>12749641</v>
      </c>
      <c r="F32" s="62">
        <v>55260718</v>
      </c>
      <c r="G32" s="63">
        <v>81446867</v>
      </c>
      <c r="H32" s="64">
        <f t="shared" si="1"/>
        <v>26186149</v>
      </c>
      <c r="I32" s="64">
        <v>95678778</v>
      </c>
      <c r="J32" s="29">
        <f t="shared" si="2"/>
        <v>18.000910546989516</v>
      </c>
      <c r="K32" s="30">
        <f t="shared" si="3"/>
        <v>47.386552234084256</v>
      </c>
      <c r="L32" s="83">
        <v>8938517</v>
      </c>
      <c r="M32" s="84">
        <v>28161981</v>
      </c>
      <c r="N32" s="31">
        <f t="shared" si="4"/>
        <v>142.63709516914273</v>
      </c>
      <c r="O32" s="30">
        <f t="shared" si="5"/>
        <v>92.98404469486718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135222630</v>
      </c>
      <c r="D33" s="81">
        <v>144161147</v>
      </c>
      <c r="E33" s="82">
        <f t="shared" si="0"/>
        <v>8938517</v>
      </c>
      <c r="F33" s="80">
        <v>94905543</v>
      </c>
      <c r="G33" s="81">
        <v>123067524</v>
      </c>
      <c r="H33" s="82">
        <f t="shared" si="1"/>
        <v>28161981</v>
      </c>
      <c r="I33" s="82">
        <v>129078883</v>
      </c>
      <c r="J33" s="57">
        <f t="shared" si="2"/>
        <v>6.610222711982454</v>
      </c>
      <c r="K33" s="58">
        <f t="shared" si="3"/>
        <v>29.673694612336813</v>
      </c>
      <c r="L33" s="95">
        <v>8938517</v>
      </c>
      <c r="M33" s="96">
        <v>28161981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82000</v>
      </c>
      <c r="M8" s="84">
        <v>-956000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82000</v>
      </c>
      <c r="M9" s="84">
        <v>-956000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83022000</v>
      </c>
      <c r="D10" s="63">
        <v>83104000</v>
      </c>
      <c r="E10" s="64">
        <f aca="true" t="shared" si="0" ref="E10:E33">$D10-$C10</f>
        <v>82000</v>
      </c>
      <c r="F10" s="62">
        <v>85742000</v>
      </c>
      <c r="G10" s="63">
        <v>84786000</v>
      </c>
      <c r="H10" s="64">
        <f aca="true" t="shared" si="1" ref="H10:H33">$G10-$F10</f>
        <v>-956000</v>
      </c>
      <c r="I10" s="64">
        <v>86568000</v>
      </c>
      <c r="J10" s="29">
        <f aca="true" t="shared" si="2" ref="J10:J33">IF(($C10=0),0,(($E10/$C10)*100))</f>
        <v>0.09876900098769001</v>
      </c>
      <c r="K10" s="30">
        <f aca="true" t="shared" si="3" ref="K10:K33">IF(($F10=0),0,(($H10/$F10)*100))</f>
        <v>-1.1149728254531035</v>
      </c>
      <c r="L10" s="83">
        <v>82000</v>
      </c>
      <c r="M10" s="84">
        <v>-956000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83022000</v>
      </c>
      <c r="D11" s="66">
        <v>83104000</v>
      </c>
      <c r="E11" s="67">
        <f t="shared" si="0"/>
        <v>82000</v>
      </c>
      <c r="F11" s="65">
        <v>85742000</v>
      </c>
      <c r="G11" s="66">
        <v>84786000</v>
      </c>
      <c r="H11" s="67">
        <f t="shared" si="1"/>
        <v>-956000</v>
      </c>
      <c r="I11" s="67">
        <v>86568000</v>
      </c>
      <c r="J11" s="34">
        <f t="shared" si="2"/>
        <v>0.09876900098769001</v>
      </c>
      <c r="K11" s="35">
        <f t="shared" si="3"/>
        <v>-1.1149728254531035</v>
      </c>
      <c r="L11" s="85">
        <v>82000</v>
      </c>
      <c r="M11" s="86">
        <v>-956000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56666708</v>
      </c>
      <c r="D13" s="63">
        <v>56969949</v>
      </c>
      <c r="E13" s="64">
        <f t="shared" si="0"/>
        <v>303241</v>
      </c>
      <c r="F13" s="62">
        <v>59858712</v>
      </c>
      <c r="G13" s="63">
        <v>58326088</v>
      </c>
      <c r="H13" s="64">
        <f t="shared" si="1"/>
        <v>-1532624</v>
      </c>
      <c r="I13" s="64">
        <v>59927559</v>
      </c>
      <c r="J13" s="29">
        <f t="shared" si="2"/>
        <v>0.5351307861398972</v>
      </c>
      <c r="K13" s="30">
        <f t="shared" si="3"/>
        <v>-2.560402569303529</v>
      </c>
      <c r="L13" s="83">
        <v>-1284418</v>
      </c>
      <c r="M13" s="84">
        <v>-4267197</v>
      </c>
      <c r="N13" s="31">
        <f t="shared" si="4"/>
        <v>-23.60921444576454</v>
      </c>
      <c r="O13" s="30">
        <f t="shared" si="5"/>
        <v>35.91641070238848</v>
      </c>
      <c r="P13" s="5"/>
      <c r="Q13" s="32"/>
    </row>
    <row r="14" spans="1:17" ht="12.75">
      <c r="A14" s="2" t="s">
        <v>16</v>
      </c>
      <c r="B14" s="28" t="s">
        <v>24</v>
      </c>
      <c r="C14" s="62">
        <v>20000</v>
      </c>
      <c r="D14" s="63">
        <v>20000</v>
      </c>
      <c r="E14" s="64">
        <f t="shared" si="0"/>
        <v>0</v>
      </c>
      <c r="F14" s="62">
        <v>10000</v>
      </c>
      <c r="G14" s="63">
        <v>20780</v>
      </c>
      <c r="H14" s="64">
        <f t="shared" si="1"/>
        <v>10780</v>
      </c>
      <c r="I14" s="64">
        <v>21611</v>
      </c>
      <c r="J14" s="29">
        <f t="shared" si="2"/>
        <v>0</v>
      </c>
      <c r="K14" s="30">
        <f t="shared" si="3"/>
        <v>107.80000000000001</v>
      </c>
      <c r="L14" s="83">
        <v>-1284418</v>
      </c>
      <c r="M14" s="84">
        <v>-4267197</v>
      </c>
      <c r="N14" s="31">
        <f t="shared" si="4"/>
        <v>0</v>
      </c>
      <c r="O14" s="30">
        <f t="shared" si="5"/>
        <v>-0.2526248495206572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-1284418</v>
      </c>
      <c r="M15" s="84">
        <v>-4267197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-1284418</v>
      </c>
      <c r="M16" s="84">
        <v>-4267197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25331813</v>
      </c>
      <c r="D17" s="63">
        <v>23744154</v>
      </c>
      <c r="E17" s="64">
        <f t="shared" si="0"/>
        <v>-1587659</v>
      </c>
      <c r="F17" s="62">
        <v>26418410</v>
      </c>
      <c r="G17" s="63">
        <v>23673057</v>
      </c>
      <c r="H17" s="64">
        <f t="shared" si="1"/>
        <v>-2745353</v>
      </c>
      <c r="I17" s="64">
        <v>24674841</v>
      </c>
      <c r="J17" s="41">
        <f t="shared" si="2"/>
        <v>-6.2674511295342334</v>
      </c>
      <c r="K17" s="30">
        <f t="shared" si="3"/>
        <v>-10.391817675628474</v>
      </c>
      <c r="L17" s="87">
        <v>-1284418</v>
      </c>
      <c r="M17" s="84">
        <v>-4267197</v>
      </c>
      <c r="N17" s="31">
        <f t="shared" si="4"/>
        <v>123.60921444576454</v>
      </c>
      <c r="O17" s="30">
        <f t="shared" si="5"/>
        <v>64.33621414713218</v>
      </c>
      <c r="P17" s="5"/>
      <c r="Q17" s="32"/>
    </row>
    <row r="18" spans="1:17" ht="16.5">
      <c r="A18" s="2" t="s">
        <v>16</v>
      </c>
      <c r="B18" s="33" t="s">
        <v>27</v>
      </c>
      <c r="C18" s="65">
        <v>82018521</v>
      </c>
      <c r="D18" s="66">
        <v>80734103</v>
      </c>
      <c r="E18" s="67">
        <f t="shared" si="0"/>
        <v>-1284418</v>
      </c>
      <c r="F18" s="65">
        <v>86287122</v>
      </c>
      <c r="G18" s="66">
        <v>82019925</v>
      </c>
      <c r="H18" s="67">
        <f t="shared" si="1"/>
        <v>-4267197</v>
      </c>
      <c r="I18" s="67">
        <v>84624011</v>
      </c>
      <c r="J18" s="42">
        <f t="shared" si="2"/>
        <v>-1.5660097065149468</v>
      </c>
      <c r="K18" s="35">
        <f t="shared" si="3"/>
        <v>-4.9453463055587825</v>
      </c>
      <c r="L18" s="88">
        <v>-1284418</v>
      </c>
      <c r="M18" s="86">
        <v>-4267197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1003479</v>
      </c>
      <c r="D19" s="72">
        <v>2369897</v>
      </c>
      <c r="E19" s="73">
        <f t="shared" si="0"/>
        <v>1366418</v>
      </c>
      <c r="F19" s="74">
        <v>-545122</v>
      </c>
      <c r="G19" s="75">
        <v>2766075</v>
      </c>
      <c r="H19" s="76">
        <f t="shared" si="1"/>
        <v>3311197</v>
      </c>
      <c r="I19" s="76">
        <v>1943989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1100000</v>
      </c>
      <c r="M22" s="84">
        <v>-570000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360000</v>
      </c>
      <c r="D23" s="63">
        <v>1280000</v>
      </c>
      <c r="E23" s="64">
        <f t="shared" si="0"/>
        <v>920000</v>
      </c>
      <c r="F23" s="62">
        <v>350000</v>
      </c>
      <c r="G23" s="63">
        <v>180000</v>
      </c>
      <c r="H23" s="64">
        <f t="shared" si="1"/>
        <v>-170000</v>
      </c>
      <c r="I23" s="64">
        <v>180000</v>
      </c>
      <c r="J23" s="29">
        <f t="shared" si="2"/>
        <v>255.55555555555554</v>
      </c>
      <c r="K23" s="30">
        <f t="shared" si="3"/>
        <v>-48.57142857142857</v>
      </c>
      <c r="L23" s="83">
        <v>1100000</v>
      </c>
      <c r="M23" s="84">
        <v>-570000</v>
      </c>
      <c r="N23" s="31">
        <f t="shared" si="4"/>
        <v>83.63636363636363</v>
      </c>
      <c r="O23" s="30">
        <f t="shared" si="5"/>
        <v>29.82456140350877</v>
      </c>
      <c r="P23" s="5"/>
      <c r="Q23" s="32"/>
    </row>
    <row r="24" spans="1:17" ht="12.75">
      <c r="A24" s="6" t="s">
        <v>16</v>
      </c>
      <c r="B24" s="28" t="s">
        <v>32</v>
      </c>
      <c r="C24" s="62">
        <v>750000</v>
      </c>
      <c r="D24" s="63">
        <v>930000</v>
      </c>
      <c r="E24" s="64">
        <f t="shared" si="0"/>
        <v>180000</v>
      </c>
      <c r="F24" s="62">
        <v>750000</v>
      </c>
      <c r="G24" s="63">
        <v>350000</v>
      </c>
      <c r="H24" s="64">
        <f t="shared" si="1"/>
        <v>-400000</v>
      </c>
      <c r="I24" s="64">
        <v>0</v>
      </c>
      <c r="J24" s="29">
        <f t="shared" si="2"/>
        <v>24</v>
      </c>
      <c r="K24" s="30">
        <f t="shared" si="3"/>
        <v>-53.333333333333336</v>
      </c>
      <c r="L24" s="83">
        <v>1100000</v>
      </c>
      <c r="M24" s="84">
        <v>-570000</v>
      </c>
      <c r="N24" s="31">
        <f t="shared" si="4"/>
        <v>16.363636363636363</v>
      </c>
      <c r="O24" s="30">
        <f t="shared" si="5"/>
        <v>70.17543859649122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1100000</v>
      </c>
      <c r="M25" s="84">
        <v>-570000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1110000</v>
      </c>
      <c r="D26" s="66">
        <v>2210000</v>
      </c>
      <c r="E26" s="67">
        <f t="shared" si="0"/>
        <v>1100000</v>
      </c>
      <c r="F26" s="65">
        <v>1100000</v>
      </c>
      <c r="G26" s="66">
        <v>530000</v>
      </c>
      <c r="H26" s="67">
        <f t="shared" si="1"/>
        <v>-570000</v>
      </c>
      <c r="I26" s="67">
        <v>180000</v>
      </c>
      <c r="J26" s="42">
        <f t="shared" si="2"/>
        <v>99.09909909909909</v>
      </c>
      <c r="K26" s="35">
        <f t="shared" si="3"/>
        <v>-51.81818181818182</v>
      </c>
      <c r="L26" s="88">
        <v>1100000</v>
      </c>
      <c r="M26" s="86">
        <v>-570000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1100000</v>
      </c>
      <c r="M28" s="84">
        <v>-570000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1100000</v>
      </c>
      <c r="M29" s="84">
        <v>-570000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1100000</v>
      </c>
      <c r="M30" s="84">
        <v>-570000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1100000</v>
      </c>
      <c r="M31" s="84">
        <v>-570000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1110000</v>
      </c>
      <c r="D32" s="63">
        <v>2210000</v>
      </c>
      <c r="E32" s="64">
        <f t="shared" si="0"/>
        <v>1100000</v>
      </c>
      <c r="F32" s="62">
        <v>1100000</v>
      </c>
      <c r="G32" s="63">
        <v>530000</v>
      </c>
      <c r="H32" s="64">
        <f t="shared" si="1"/>
        <v>-570000</v>
      </c>
      <c r="I32" s="64">
        <v>180000</v>
      </c>
      <c r="J32" s="29">
        <f t="shared" si="2"/>
        <v>99.09909909909909</v>
      </c>
      <c r="K32" s="30">
        <f t="shared" si="3"/>
        <v>-51.81818181818182</v>
      </c>
      <c r="L32" s="83">
        <v>1100000</v>
      </c>
      <c r="M32" s="84">
        <v>-570000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1110000</v>
      </c>
      <c r="D33" s="81">
        <v>2210000</v>
      </c>
      <c r="E33" s="82">
        <f t="shared" si="0"/>
        <v>1100000</v>
      </c>
      <c r="F33" s="80">
        <v>1100000</v>
      </c>
      <c r="G33" s="81">
        <v>530000</v>
      </c>
      <c r="H33" s="82">
        <f t="shared" si="1"/>
        <v>-570000</v>
      </c>
      <c r="I33" s="82">
        <v>180000</v>
      </c>
      <c r="J33" s="57">
        <f t="shared" si="2"/>
        <v>99.09909909909909</v>
      </c>
      <c r="K33" s="58">
        <f t="shared" si="3"/>
        <v>-51.81818181818182</v>
      </c>
      <c r="L33" s="95">
        <v>1100000</v>
      </c>
      <c r="M33" s="96">
        <v>-570000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628700370</v>
      </c>
      <c r="D8" s="63">
        <v>603706586</v>
      </c>
      <c r="E8" s="64">
        <f>$D8-$C8</f>
        <v>-24993784</v>
      </c>
      <c r="F8" s="62">
        <v>672297434</v>
      </c>
      <c r="G8" s="63">
        <v>647213982</v>
      </c>
      <c r="H8" s="64">
        <f>$G8-$F8</f>
        <v>-25083452</v>
      </c>
      <c r="I8" s="64">
        <v>702110550</v>
      </c>
      <c r="J8" s="29">
        <f>IF(($C8=0),0,(($E8/$C8)*100))</f>
        <v>-3.9754683141032663</v>
      </c>
      <c r="K8" s="30">
        <f>IF(($F8=0),0,(($H8/$F8)*100))</f>
        <v>-3.7310051669779245</v>
      </c>
      <c r="L8" s="83">
        <v>17711570</v>
      </c>
      <c r="M8" s="84">
        <v>46963611</v>
      </c>
      <c r="N8" s="31">
        <f>IF(($L8=0),0,(($E8/$L8)*100))</f>
        <v>-141.11557586368684</v>
      </c>
      <c r="O8" s="30">
        <f>IF(($M8=0),0,(($H8/$M8)*100))</f>
        <v>-53.41039895760997</v>
      </c>
      <c r="P8" s="5"/>
      <c r="Q8" s="32"/>
    </row>
    <row r="9" spans="1:17" ht="12.75">
      <c r="A9" s="2" t="s">
        <v>16</v>
      </c>
      <c r="B9" s="28" t="s">
        <v>19</v>
      </c>
      <c r="C9" s="62">
        <v>1238828082</v>
      </c>
      <c r="D9" s="63">
        <v>1291383494</v>
      </c>
      <c r="E9" s="64">
        <f>$D9-$C9</f>
        <v>52555412</v>
      </c>
      <c r="F9" s="62">
        <v>1326790167</v>
      </c>
      <c r="G9" s="63">
        <v>1411707159</v>
      </c>
      <c r="H9" s="64">
        <f>$G9-$F9</f>
        <v>84916992</v>
      </c>
      <c r="I9" s="64">
        <v>1526702325</v>
      </c>
      <c r="J9" s="29">
        <f>IF(($C9=0),0,(($E9/$C9)*100))</f>
        <v>4.24234910102724</v>
      </c>
      <c r="K9" s="30">
        <f>IF(($F9=0),0,(($H9/$F9)*100))</f>
        <v>6.400182493966282</v>
      </c>
      <c r="L9" s="83">
        <v>17711570</v>
      </c>
      <c r="M9" s="84">
        <v>46963611</v>
      </c>
      <c r="N9" s="31">
        <f>IF(($L9=0),0,(($E9/$L9)*100))</f>
        <v>296.72926793051096</v>
      </c>
      <c r="O9" s="30">
        <f>IF(($M9=0),0,(($H9/$M9)*100))</f>
        <v>180.81444376157532</v>
      </c>
      <c r="P9" s="5"/>
      <c r="Q9" s="32"/>
    </row>
    <row r="10" spans="1:17" ht="12.75">
      <c r="A10" s="2" t="s">
        <v>16</v>
      </c>
      <c r="B10" s="28" t="s">
        <v>20</v>
      </c>
      <c r="C10" s="62">
        <v>480471358</v>
      </c>
      <c r="D10" s="63">
        <v>470621300</v>
      </c>
      <c r="E10" s="64">
        <f aca="true" t="shared" si="0" ref="E10:E33">$D10-$C10</f>
        <v>-9850058</v>
      </c>
      <c r="F10" s="62">
        <v>499290631</v>
      </c>
      <c r="G10" s="63">
        <v>486420702</v>
      </c>
      <c r="H10" s="64">
        <f aca="true" t="shared" si="1" ref="H10:H33">$G10-$F10</f>
        <v>-12869929</v>
      </c>
      <c r="I10" s="64">
        <v>492341442</v>
      </c>
      <c r="J10" s="29">
        <f aca="true" t="shared" si="2" ref="J10:J33">IF(($C10=0),0,(($E10/$C10)*100))</f>
        <v>-2.0500822444446314</v>
      </c>
      <c r="K10" s="30">
        <f aca="true" t="shared" si="3" ref="K10:K33">IF(($F10=0),0,(($H10/$F10)*100))</f>
        <v>-2.5776427997904894</v>
      </c>
      <c r="L10" s="83">
        <v>17711570</v>
      </c>
      <c r="M10" s="84">
        <v>46963611</v>
      </c>
      <c r="N10" s="31">
        <f aca="true" t="shared" si="4" ref="N10:N33">IF(($L10=0),0,(($E10/$L10)*100))</f>
        <v>-55.613692066824115</v>
      </c>
      <c r="O10" s="30">
        <f aca="true" t="shared" si="5" ref="O10:O33">IF(($M10=0),0,(($H10/$M10)*100))</f>
        <v>-27.40404480396535</v>
      </c>
      <c r="P10" s="5"/>
      <c r="Q10" s="32"/>
    </row>
    <row r="11" spans="1:17" ht="16.5">
      <c r="A11" s="6" t="s">
        <v>16</v>
      </c>
      <c r="B11" s="33" t="s">
        <v>21</v>
      </c>
      <c r="C11" s="65">
        <v>2347999810</v>
      </c>
      <c r="D11" s="66">
        <v>2365711380</v>
      </c>
      <c r="E11" s="67">
        <f t="shared" si="0"/>
        <v>17711570</v>
      </c>
      <c r="F11" s="65">
        <v>2498378232</v>
      </c>
      <c r="G11" s="66">
        <v>2545341843</v>
      </c>
      <c r="H11" s="67">
        <f t="shared" si="1"/>
        <v>46963611</v>
      </c>
      <c r="I11" s="67">
        <v>2721154317</v>
      </c>
      <c r="J11" s="34">
        <f t="shared" si="2"/>
        <v>0.7543258702393166</v>
      </c>
      <c r="K11" s="35">
        <f t="shared" si="3"/>
        <v>1.8797638563479127</v>
      </c>
      <c r="L11" s="85">
        <v>17711570</v>
      </c>
      <c r="M11" s="86">
        <v>46963611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868720804</v>
      </c>
      <c r="D13" s="63">
        <v>836387858</v>
      </c>
      <c r="E13" s="64">
        <f t="shared" si="0"/>
        <v>-32332946</v>
      </c>
      <c r="F13" s="62">
        <v>917868312</v>
      </c>
      <c r="G13" s="63">
        <v>885627381</v>
      </c>
      <c r="H13" s="64">
        <f t="shared" si="1"/>
        <v>-32240931</v>
      </c>
      <c r="I13" s="64">
        <v>934848655</v>
      </c>
      <c r="J13" s="29">
        <f t="shared" si="2"/>
        <v>-3.721903038481855</v>
      </c>
      <c r="K13" s="30">
        <f t="shared" si="3"/>
        <v>-3.512587871101928</v>
      </c>
      <c r="L13" s="83">
        <v>17718092</v>
      </c>
      <c r="M13" s="84">
        <v>52971054</v>
      </c>
      <c r="N13" s="31">
        <f t="shared" si="4"/>
        <v>-182.48548432867378</v>
      </c>
      <c r="O13" s="30">
        <f t="shared" si="5"/>
        <v>-60.86518686224367</v>
      </c>
      <c r="P13" s="5"/>
      <c r="Q13" s="32"/>
    </row>
    <row r="14" spans="1:17" ht="12.75">
      <c r="A14" s="2" t="s">
        <v>16</v>
      </c>
      <c r="B14" s="28" t="s">
        <v>24</v>
      </c>
      <c r="C14" s="62">
        <v>264200000</v>
      </c>
      <c r="D14" s="63">
        <v>275000000</v>
      </c>
      <c r="E14" s="64">
        <f t="shared" si="0"/>
        <v>10800000</v>
      </c>
      <c r="F14" s="62">
        <v>276816000</v>
      </c>
      <c r="G14" s="63">
        <v>293600000</v>
      </c>
      <c r="H14" s="64">
        <f t="shared" si="1"/>
        <v>16784000</v>
      </c>
      <c r="I14" s="64">
        <v>310648000</v>
      </c>
      <c r="J14" s="29">
        <f t="shared" si="2"/>
        <v>4.08781226343679</v>
      </c>
      <c r="K14" s="30">
        <f t="shared" si="3"/>
        <v>6.063233339113347</v>
      </c>
      <c r="L14" s="83">
        <v>17718092</v>
      </c>
      <c r="M14" s="84">
        <v>52971054</v>
      </c>
      <c r="N14" s="31">
        <f t="shared" si="4"/>
        <v>60.95464455202061</v>
      </c>
      <c r="O14" s="30">
        <f t="shared" si="5"/>
        <v>31.685229446255686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17718092</v>
      </c>
      <c r="M15" s="84">
        <v>52971054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591750000</v>
      </c>
      <c r="D16" s="63">
        <v>647000000</v>
      </c>
      <c r="E16" s="64">
        <f t="shared" si="0"/>
        <v>55250000</v>
      </c>
      <c r="F16" s="62">
        <v>639090000</v>
      </c>
      <c r="G16" s="63">
        <v>724640000</v>
      </c>
      <c r="H16" s="64">
        <f t="shared" si="1"/>
        <v>85550000</v>
      </c>
      <c r="I16" s="64">
        <v>797104000</v>
      </c>
      <c r="J16" s="29">
        <f t="shared" si="2"/>
        <v>9.336713138994508</v>
      </c>
      <c r="K16" s="30">
        <f t="shared" si="3"/>
        <v>13.386221033031342</v>
      </c>
      <c r="L16" s="83">
        <v>17718092</v>
      </c>
      <c r="M16" s="84">
        <v>52971054</v>
      </c>
      <c r="N16" s="31">
        <f t="shared" si="4"/>
        <v>311.8281584721425</v>
      </c>
      <c r="O16" s="30">
        <f t="shared" si="5"/>
        <v>161.50329951901657</v>
      </c>
      <c r="P16" s="5"/>
      <c r="Q16" s="32"/>
    </row>
    <row r="17" spans="1:17" ht="12.75">
      <c r="A17" s="2" t="s">
        <v>16</v>
      </c>
      <c r="B17" s="28" t="s">
        <v>26</v>
      </c>
      <c r="C17" s="62">
        <v>602595027</v>
      </c>
      <c r="D17" s="63">
        <v>586596065</v>
      </c>
      <c r="E17" s="64">
        <f t="shared" si="0"/>
        <v>-15998962</v>
      </c>
      <c r="F17" s="62">
        <v>637517121</v>
      </c>
      <c r="G17" s="63">
        <v>620395106</v>
      </c>
      <c r="H17" s="64">
        <f t="shared" si="1"/>
        <v>-17122015</v>
      </c>
      <c r="I17" s="64">
        <v>657207742</v>
      </c>
      <c r="J17" s="41">
        <f t="shared" si="2"/>
        <v>-2.655010626232732</v>
      </c>
      <c r="K17" s="30">
        <f t="shared" si="3"/>
        <v>-2.685734145169726</v>
      </c>
      <c r="L17" s="87">
        <v>17718092</v>
      </c>
      <c r="M17" s="84">
        <v>52971054</v>
      </c>
      <c r="N17" s="31">
        <f t="shared" si="4"/>
        <v>-90.29731869548934</v>
      </c>
      <c r="O17" s="30">
        <f t="shared" si="5"/>
        <v>-32.323342103028565</v>
      </c>
      <c r="P17" s="5"/>
      <c r="Q17" s="32"/>
    </row>
    <row r="18" spans="1:17" ht="16.5">
      <c r="A18" s="2" t="s">
        <v>16</v>
      </c>
      <c r="B18" s="33" t="s">
        <v>27</v>
      </c>
      <c r="C18" s="65">
        <v>2327265831</v>
      </c>
      <c r="D18" s="66">
        <v>2344983923</v>
      </c>
      <c r="E18" s="67">
        <f t="shared" si="0"/>
        <v>17718092</v>
      </c>
      <c r="F18" s="65">
        <v>2471291433</v>
      </c>
      <c r="G18" s="66">
        <v>2524262487</v>
      </c>
      <c r="H18" s="67">
        <f t="shared" si="1"/>
        <v>52971054</v>
      </c>
      <c r="I18" s="67">
        <v>2699808397</v>
      </c>
      <c r="J18" s="42">
        <f t="shared" si="2"/>
        <v>0.7613265216198674</v>
      </c>
      <c r="K18" s="35">
        <f t="shared" si="3"/>
        <v>2.143456384490287</v>
      </c>
      <c r="L18" s="88">
        <v>17718092</v>
      </c>
      <c r="M18" s="86">
        <v>52971054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20733979</v>
      </c>
      <c r="D19" s="72">
        <v>20727457</v>
      </c>
      <c r="E19" s="73">
        <f t="shared" si="0"/>
        <v>-6522</v>
      </c>
      <c r="F19" s="74">
        <v>27086799</v>
      </c>
      <c r="G19" s="75">
        <v>21079356</v>
      </c>
      <c r="H19" s="76">
        <f t="shared" si="1"/>
        <v>-6007443</v>
      </c>
      <c r="I19" s="76">
        <v>21345920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23777000</v>
      </c>
      <c r="M22" s="84">
        <v>-56333000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15000000</v>
      </c>
      <c r="D23" s="63">
        <v>11500000</v>
      </c>
      <c r="E23" s="64">
        <f t="shared" si="0"/>
        <v>-3500000</v>
      </c>
      <c r="F23" s="62">
        <v>24000000</v>
      </c>
      <c r="G23" s="63">
        <v>14500000</v>
      </c>
      <c r="H23" s="64">
        <f t="shared" si="1"/>
        <v>-9500000</v>
      </c>
      <c r="I23" s="64">
        <v>19000000</v>
      </c>
      <c r="J23" s="29">
        <f t="shared" si="2"/>
        <v>-23.333333333333332</v>
      </c>
      <c r="K23" s="30">
        <f t="shared" si="3"/>
        <v>-39.58333333333333</v>
      </c>
      <c r="L23" s="83">
        <v>23777000</v>
      </c>
      <c r="M23" s="84">
        <v>-56333000</v>
      </c>
      <c r="N23" s="31">
        <f t="shared" si="4"/>
        <v>-14.720107667073224</v>
      </c>
      <c r="O23" s="30">
        <f t="shared" si="5"/>
        <v>16.864005112456287</v>
      </c>
      <c r="P23" s="5"/>
      <c r="Q23" s="32"/>
    </row>
    <row r="24" spans="1:17" ht="12.75">
      <c r="A24" s="6" t="s">
        <v>16</v>
      </c>
      <c r="B24" s="28" t="s">
        <v>32</v>
      </c>
      <c r="C24" s="62">
        <v>140489000</v>
      </c>
      <c r="D24" s="63">
        <v>167766000</v>
      </c>
      <c r="E24" s="64">
        <f t="shared" si="0"/>
        <v>27277000</v>
      </c>
      <c r="F24" s="62">
        <v>145458000</v>
      </c>
      <c r="G24" s="63">
        <v>98625000</v>
      </c>
      <c r="H24" s="64">
        <f t="shared" si="1"/>
        <v>-46833000</v>
      </c>
      <c r="I24" s="64">
        <v>96786000</v>
      </c>
      <c r="J24" s="29">
        <f t="shared" si="2"/>
        <v>19.41575497014001</v>
      </c>
      <c r="K24" s="30">
        <f t="shared" si="3"/>
        <v>-32.19692282308295</v>
      </c>
      <c r="L24" s="83">
        <v>23777000</v>
      </c>
      <c r="M24" s="84">
        <v>-56333000</v>
      </c>
      <c r="N24" s="31">
        <f t="shared" si="4"/>
        <v>114.72010766707321</v>
      </c>
      <c r="O24" s="30">
        <f t="shared" si="5"/>
        <v>83.13599488754372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23777000</v>
      </c>
      <c r="M25" s="84">
        <v>-56333000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155489000</v>
      </c>
      <c r="D26" s="66">
        <v>179266000</v>
      </c>
      <c r="E26" s="67">
        <f t="shared" si="0"/>
        <v>23777000</v>
      </c>
      <c r="F26" s="65">
        <v>169458000</v>
      </c>
      <c r="G26" s="66">
        <v>113125000</v>
      </c>
      <c r="H26" s="67">
        <f t="shared" si="1"/>
        <v>-56333000</v>
      </c>
      <c r="I26" s="67">
        <v>115786000</v>
      </c>
      <c r="J26" s="42">
        <f t="shared" si="2"/>
        <v>15.291756973162087</v>
      </c>
      <c r="K26" s="35">
        <f t="shared" si="3"/>
        <v>-33.24304547439483</v>
      </c>
      <c r="L26" s="88">
        <v>23777000</v>
      </c>
      <c r="M26" s="86">
        <v>-56333000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15000000</v>
      </c>
      <c r="D28" s="63">
        <v>1000000</v>
      </c>
      <c r="E28" s="64">
        <f t="shared" si="0"/>
        <v>-14000000</v>
      </c>
      <c r="F28" s="62">
        <v>14500000</v>
      </c>
      <c r="G28" s="63">
        <v>12000000</v>
      </c>
      <c r="H28" s="64">
        <f t="shared" si="1"/>
        <v>-2500000</v>
      </c>
      <c r="I28" s="64">
        <v>11500000</v>
      </c>
      <c r="J28" s="29">
        <f t="shared" si="2"/>
        <v>-93.33333333333333</v>
      </c>
      <c r="K28" s="30">
        <f t="shared" si="3"/>
        <v>-17.24137931034483</v>
      </c>
      <c r="L28" s="83">
        <v>23777000</v>
      </c>
      <c r="M28" s="84">
        <v>-56333000</v>
      </c>
      <c r="N28" s="31">
        <f t="shared" si="4"/>
        <v>-58.880430668292895</v>
      </c>
      <c r="O28" s="30">
        <f t="shared" si="5"/>
        <v>4.437896082225339</v>
      </c>
      <c r="P28" s="5"/>
      <c r="Q28" s="32"/>
    </row>
    <row r="29" spans="1:17" ht="12.75">
      <c r="A29" s="6" t="s">
        <v>16</v>
      </c>
      <c r="B29" s="28" t="s">
        <v>36</v>
      </c>
      <c r="C29" s="62">
        <v>30000000</v>
      </c>
      <c r="D29" s="63">
        <v>67500000</v>
      </c>
      <c r="E29" s="64">
        <f t="shared" si="0"/>
        <v>37500000</v>
      </c>
      <c r="F29" s="62">
        <v>28000000</v>
      </c>
      <c r="G29" s="63">
        <v>22000000</v>
      </c>
      <c r="H29" s="64">
        <f t="shared" si="1"/>
        <v>-6000000</v>
      </c>
      <c r="I29" s="64">
        <v>20000000</v>
      </c>
      <c r="J29" s="29">
        <f t="shared" si="2"/>
        <v>125</v>
      </c>
      <c r="K29" s="30">
        <f t="shared" si="3"/>
        <v>-21.428571428571427</v>
      </c>
      <c r="L29" s="83">
        <v>23777000</v>
      </c>
      <c r="M29" s="84">
        <v>-56333000</v>
      </c>
      <c r="N29" s="31">
        <f t="shared" si="4"/>
        <v>157.71543929007024</v>
      </c>
      <c r="O29" s="30">
        <f t="shared" si="5"/>
        <v>10.650950597340811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23777000</v>
      </c>
      <c r="M30" s="84">
        <v>-56333000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53639000</v>
      </c>
      <c r="D31" s="63">
        <v>43000000</v>
      </c>
      <c r="E31" s="64">
        <f t="shared" si="0"/>
        <v>-10639000</v>
      </c>
      <c r="F31" s="62">
        <v>57760000</v>
      </c>
      <c r="G31" s="63">
        <v>29677000</v>
      </c>
      <c r="H31" s="64">
        <f t="shared" si="1"/>
        <v>-28083000</v>
      </c>
      <c r="I31" s="64">
        <v>33018000</v>
      </c>
      <c r="J31" s="29">
        <f t="shared" si="2"/>
        <v>-19.834448815227727</v>
      </c>
      <c r="K31" s="30">
        <f t="shared" si="3"/>
        <v>-48.62015235457064</v>
      </c>
      <c r="L31" s="83">
        <v>23777000</v>
      </c>
      <c r="M31" s="84">
        <v>-56333000</v>
      </c>
      <c r="N31" s="31">
        <f t="shared" si="4"/>
        <v>-44.74492156285486</v>
      </c>
      <c r="O31" s="30">
        <f t="shared" si="5"/>
        <v>49.851774270853674</v>
      </c>
      <c r="P31" s="5"/>
      <c r="Q31" s="32"/>
    </row>
    <row r="32" spans="1:17" ht="12.75">
      <c r="A32" s="6" t="s">
        <v>16</v>
      </c>
      <c r="B32" s="28" t="s">
        <v>39</v>
      </c>
      <c r="C32" s="62">
        <v>56850000</v>
      </c>
      <c r="D32" s="63">
        <v>67766000</v>
      </c>
      <c r="E32" s="64">
        <f t="shared" si="0"/>
        <v>10916000</v>
      </c>
      <c r="F32" s="62">
        <v>69198000</v>
      </c>
      <c r="G32" s="63">
        <v>49448000</v>
      </c>
      <c r="H32" s="64">
        <f t="shared" si="1"/>
        <v>-19750000</v>
      </c>
      <c r="I32" s="64">
        <v>51268000</v>
      </c>
      <c r="J32" s="29">
        <f t="shared" si="2"/>
        <v>19.201407211961303</v>
      </c>
      <c r="K32" s="30">
        <f t="shared" si="3"/>
        <v>-28.541287320442787</v>
      </c>
      <c r="L32" s="83">
        <v>23777000</v>
      </c>
      <c r="M32" s="84">
        <v>-56333000</v>
      </c>
      <c r="N32" s="31">
        <f t="shared" si="4"/>
        <v>45.909912941077515</v>
      </c>
      <c r="O32" s="30">
        <f t="shared" si="5"/>
        <v>35.05937904958017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155489000</v>
      </c>
      <c r="D33" s="81">
        <v>179266000</v>
      </c>
      <c r="E33" s="82">
        <f t="shared" si="0"/>
        <v>23777000</v>
      </c>
      <c r="F33" s="80">
        <v>169458000</v>
      </c>
      <c r="G33" s="81">
        <v>113125000</v>
      </c>
      <c r="H33" s="82">
        <f t="shared" si="1"/>
        <v>-56333000</v>
      </c>
      <c r="I33" s="82">
        <v>115786000</v>
      </c>
      <c r="J33" s="57">
        <f t="shared" si="2"/>
        <v>15.291756973162087</v>
      </c>
      <c r="K33" s="58">
        <f t="shared" si="3"/>
        <v>-33.24304547439483</v>
      </c>
      <c r="L33" s="95">
        <v>23777000</v>
      </c>
      <c r="M33" s="96">
        <v>-56333000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22493783</v>
      </c>
      <c r="D8" s="63">
        <v>31590346</v>
      </c>
      <c r="E8" s="64">
        <f>$D8-$C8</f>
        <v>9096563</v>
      </c>
      <c r="F8" s="62">
        <v>22493794</v>
      </c>
      <c r="G8" s="63">
        <v>31590346</v>
      </c>
      <c r="H8" s="64">
        <f>$G8-$F8</f>
        <v>9096552</v>
      </c>
      <c r="I8" s="64">
        <v>31590346</v>
      </c>
      <c r="J8" s="29">
        <f>IF(($C8=0),0,(($E8/$C8)*100))</f>
        <v>40.44034300499831</v>
      </c>
      <c r="K8" s="30">
        <f>IF(($F8=0),0,(($H8/$F8)*100))</f>
        <v>40.440274326331966</v>
      </c>
      <c r="L8" s="83">
        <v>28033692</v>
      </c>
      <c r="M8" s="84">
        <v>26737491</v>
      </c>
      <c r="N8" s="31">
        <f>IF(($L8=0),0,(($E8/$L8)*100))</f>
        <v>32.44867996694834</v>
      </c>
      <c r="O8" s="30">
        <f>IF(($M8=0),0,(($H8/$M8)*100))</f>
        <v>34.021711311655984</v>
      </c>
      <c r="P8" s="5"/>
      <c r="Q8" s="32"/>
    </row>
    <row r="9" spans="1:17" ht="12.75">
      <c r="A9" s="2" t="s">
        <v>16</v>
      </c>
      <c r="B9" s="28" t="s">
        <v>19</v>
      </c>
      <c r="C9" s="62">
        <v>63422501</v>
      </c>
      <c r="D9" s="63">
        <v>84429265</v>
      </c>
      <c r="E9" s="64">
        <f>$D9-$C9</f>
        <v>21006764</v>
      </c>
      <c r="F9" s="62">
        <v>63422595</v>
      </c>
      <c r="G9" s="63">
        <v>84429265</v>
      </c>
      <c r="H9" s="64">
        <f>$G9-$F9</f>
        <v>21006670</v>
      </c>
      <c r="I9" s="64">
        <v>84429265</v>
      </c>
      <c r="J9" s="29">
        <f>IF(($C9=0),0,(($E9/$C9)*100))</f>
        <v>33.12194200603978</v>
      </c>
      <c r="K9" s="30">
        <f>IF(($F9=0),0,(($H9/$F9)*100))</f>
        <v>33.121744703129856</v>
      </c>
      <c r="L9" s="83">
        <v>28033692</v>
      </c>
      <c r="M9" s="84">
        <v>26737491</v>
      </c>
      <c r="N9" s="31">
        <f>IF(($L9=0),0,(($E9/$L9)*100))</f>
        <v>74.93399014300364</v>
      </c>
      <c r="O9" s="30">
        <f>IF(($M9=0),0,(($H9/$M9)*100))</f>
        <v>78.56634715650769</v>
      </c>
      <c r="P9" s="5"/>
      <c r="Q9" s="32"/>
    </row>
    <row r="10" spans="1:17" ht="12.75">
      <c r="A10" s="2" t="s">
        <v>16</v>
      </c>
      <c r="B10" s="28" t="s">
        <v>20</v>
      </c>
      <c r="C10" s="62">
        <v>145045556</v>
      </c>
      <c r="D10" s="63">
        <v>142975921</v>
      </c>
      <c r="E10" s="64">
        <f aca="true" t="shared" si="0" ref="E10:E33">$D10-$C10</f>
        <v>-2069635</v>
      </c>
      <c r="F10" s="62">
        <v>152015652</v>
      </c>
      <c r="G10" s="63">
        <v>148649921</v>
      </c>
      <c r="H10" s="64">
        <f aca="true" t="shared" si="1" ref="H10:H33">$G10-$F10</f>
        <v>-3365731</v>
      </c>
      <c r="I10" s="64">
        <v>148066921</v>
      </c>
      <c r="J10" s="29">
        <f aca="true" t="shared" si="2" ref="J10:J33">IF(($C10=0),0,(($E10/$C10)*100))</f>
        <v>-1.4268861846411895</v>
      </c>
      <c r="K10" s="30">
        <f aca="true" t="shared" si="3" ref="K10:K33">IF(($F10=0),0,(($H10/$F10)*100))</f>
        <v>-2.2140687197131514</v>
      </c>
      <c r="L10" s="83">
        <v>28033692</v>
      </c>
      <c r="M10" s="84">
        <v>26737491</v>
      </c>
      <c r="N10" s="31">
        <f aca="true" t="shared" si="4" ref="N10:N33">IF(($L10=0),0,(($E10/$L10)*100))</f>
        <v>-7.382670109951982</v>
      </c>
      <c r="O10" s="30">
        <f aca="true" t="shared" si="5" ref="O10:O33">IF(($M10=0),0,(($H10/$M10)*100))</f>
        <v>-12.588058468163673</v>
      </c>
      <c r="P10" s="5"/>
      <c r="Q10" s="32"/>
    </row>
    <row r="11" spans="1:17" ht="16.5">
      <c r="A11" s="6" t="s">
        <v>16</v>
      </c>
      <c r="B11" s="33" t="s">
        <v>21</v>
      </c>
      <c r="C11" s="65">
        <v>230961840</v>
      </c>
      <c r="D11" s="66">
        <v>258995532</v>
      </c>
      <c r="E11" s="67">
        <f t="shared" si="0"/>
        <v>28033692</v>
      </c>
      <c r="F11" s="65">
        <v>237932041</v>
      </c>
      <c r="G11" s="66">
        <v>264669532</v>
      </c>
      <c r="H11" s="67">
        <f t="shared" si="1"/>
        <v>26737491</v>
      </c>
      <c r="I11" s="67">
        <v>264086532</v>
      </c>
      <c r="J11" s="34">
        <f t="shared" si="2"/>
        <v>12.13780250451763</v>
      </c>
      <c r="K11" s="35">
        <f t="shared" si="3"/>
        <v>11.237448679726157</v>
      </c>
      <c r="L11" s="85">
        <v>28033692</v>
      </c>
      <c r="M11" s="86">
        <v>26737491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66380236</v>
      </c>
      <c r="D13" s="63">
        <v>72422755</v>
      </c>
      <c r="E13" s="64">
        <f t="shared" si="0"/>
        <v>6042519</v>
      </c>
      <c r="F13" s="62">
        <v>66364628</v>
      </c>
      <c r="G13" s="63">
        <v>72422741</v>
      </c>
      <c r="H13" s="64">
        <f t="shared" si="1"/>
        <v>6058113</v>
      </c>
      <c r="I13" s="64">
        <v>72376919</v>
      </c>
      <c r="J13" s="29">
        <f t="shared" si="2"/>
        <v>9.102888697171851</v>
      </c>
      <c r="K13" s="30">
        <f t="shared" si="3"/>
        <v>9.12852702195513</v>
      </c>
      <c r="L13" s="83">
        <v>11432119</v>
      </c>
      <c r="M13" s="84">
        <v>11447433</v>
      </c>
      <c r="N13" s="31">
        <f t="shared" si="4"/>
        <v>52.855634200448755</v>
      </c>
      <c r="O13" s="30">
        <f t="shared" si="5"/>
        <v>52.921148348280354</v>
      </c>
      <c r="P13" s="5"/>
      <c r="Q13" s="32"/>
    </row>
    <row r="14" spans="1:17" ht="12.75">
      <c r="A14" s="2" t="s">
        <v>16</v>
      </c>
      <c r="B14" s="28" t="s">
        <v>24</v>
      </c>
      <c r="C14" s="62">
        <v>9539997</v>
      </c>
      <c r="D14" s="63">
        <v>37567972</v>
      </c>
      <c r="E14" s="64">
        <f t="shared" si="0"/>
        <v>28027975</v>
      </c>
      <c r="F14" s="62">
        <v>9540003</v>
      </c>
      <c r="G14" s="63">
        <v>37567972</v>
      </c>
      <c r="H14" s="64">
        <f t="shared" si="1"/>
        <v>28027969</v>
      </c>
      <c r="I14" s="64">
        <v>37567972</v>
      </c>
      <c r="J14" s="29">
        <f t="shared" si="2"/>
        <v>293.79437959990975</v>
      </c>
      <c r="K14" s="30">
        <f t="shared" si="3"/>
        <v>293.7941319305665</v>
      </c>
      <c r="L14" s="83">
        <v>11432119</v>
      </c>
      <c r="M14" s="84">
        <v>11447433</v>
      </c>
      <c r="N14" s="31">
        <f t="shared" si="4"/>
        <v>245.16867782779377</v>
      </c>
      <c r="O14" s="30">
        <f t="shared" si="5"/>
        <v>244.8406468070178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11432119</v>
      </c>
      <c r="M15" s="84">
        <v>11447433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28465974</v>
      </c>
      <c r="D16" s="63">
        <v>24670580</v>
      </c>
      <c r="E16" s="64">
        <f t="shared" si="0"/>
        <v>-3795394</v>
      </c>
      <c r="F16" s="62">
        <v>28465974</v>
      </c>
      <c r="G16" s="63">
        <v>24670580</v>
      </c>
      <c r="H16" s="64">
        <f t="shared" si="1"/>
        <v>-3795394</v>
      </c>
      <c r="I16" s="64">
        <v>24670580</v>
      </c>
      <c r="J16" s="29">
        <f t="shared" si="2"/>
        <v>-13.333090236083262</v>
      </c>
      <c r="K16" s="30">
        <f t="shared" si="3"/>
        <v>-13.333090236083262</v>
      </c>
      <c r="L16" s="83">
        <v>11432119</v>
      </c>
      <c r="M16" s="84">
        <v>11447433</v>
      </c>
      <c r="N16" s="31">
        <f t="shared" si="4"/>
        <v>-33.199391993732746</v>
      </c>
      <c r="O16" s="30">
        <f t="shared" si="5"/>
        <v>-33.15497893719928</v>
      </c>
      <c r="P16" s="5"/>
      <c r="Q16" s="32"/>
    </row>
    <row r="17" spans="1:17" ht="12.75">
      <c r="A17" s="2" t="s">
        <v>16</v>
      </c>
      <c r="B17" s="28" t="s">
        <v>26</v>
      </c>
      <c r="C17" s="62">
        <v>103762110</v>
      </c>
      <c r="D17" s="63">
        <v>84919129</v>
      </c>
      <c r="E17" s="64">
        <f t="shared" si="0"/>
        <v>-18842981</v>
      </c>
      <c r="F17" s="62">
        <v>103762384</v>
      </c>
      <c r="G17" s="63">
        <v>84919129</v>
      </c>
      <c r="H17" s="64">
        <f t="shared" si="1"/>
        <v>-18843255</v>
      </c>
      <c r="I17" s="64">
        <v>84919129</v>
      </c>
      <c r="J17" s="41">
        <f t="shared" si="2"/>
        <v>-18.159789734422326</v>
      </c>
      <c r="K17" s="30">
        <f t="shared" si="3"/>
        <v>-18.160005845663683</v>
      </c>
      <c r="L17" s="87">
        <v>11432119</v>
      </c>
      <c r="M17" s="84">
        <v>11447433</v>
      </c>
      <c r="N17" s="31">
        <f t="shared" si="4"/>
        <v>-164.8249200345098</v>
      </c>
      <c r="O17" s="30">
        <f t="shared" si="5"/>
        <v>-164.60681621809886</v>
      </c>
      <c r="P17" s="5"/>
      <c r="Q17" s="32"/>
    </row>
    <row r="18" spans="1:17" ht="16.5">
      <c r="A18" s="2" t="s">
        <v>16</v>
      </c>
      <c r="B18" s="33" t="s">
        <v>27</v>
      </c>
      <c r="C18" s="65">
        <v>208148317</v>
      </c>
      <c r="D18" s="66">
        <v>219580436</v>
      </c>
      <c r="E18" s="67">
        <f t="shared" si="0"/>
        <v>11432119</v>
      </c>
      <c r="F18" s="65">
        <v>208132989</v>
      </c>
      <c r="G18" s="66">
        <v>219580422</v>
      </c>
      <c r="H18" s="67">
        <f t="shared" si="1"/>
        <v>11447433</v>
      </c>
      <c r="I18" s="67">
        <v>219534600</v>
      </c>
      <c r="J18" s="42">
        <f t="shared" si="2"/>
        <v>5.492294708296873</v>
      </c>
      <c r="K18" s="35">
        <f t="shared" si="3"/>
        <v>5.5000569851999765</v>
      </c>
      <c r="L18" s="88">
        <v>11432119</v>
      </c>
      <c r="M18" s="86">
        <v>11447433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22813523</v>
      </c>
      <c r="D19" s="72">
        <v>39415096</v>
      </c>
      <c r="E19" s="73">
        <f t="shared" si="0"/>
        <v>16601573</v>
      </c>
      <c r="F19" s="74">
        <v>29799052</v>
      </c>
      <c r="G19" s="75">
        <v>45089110</v>
      </c>
      <c r="H19" s="76">
        <f t="shared" si="1"/>
        <v>15290058</v>
      </c>
      <c r="I19" s="76">
        <v>44551932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26889180</v>
      </c>
      <c r="M22" s="84">
        <v>26889171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265000</v>
      </c>
      <c r="D23" s="63">
        <v>5799500</v>
      </c>
      <c r="E23" s="64">
        <f t="shared" si="0"/>
        <v>5534500</v>
      </c>
      <c r="F23" s="62">
        <v>265002</v>
      </c>
      <c r="G23" s="63">
        <v>5799500</v>
      </c>
      <c r="H23" s="64">
        <f t="shared" si="1"/>
        <v>5534498</v>
      </c>
      <c r="I23" s="64">
        <v>5799500</v>
      </c>
      <c r="J23" s="29">
        <f t="shared" si="2"/>
        <v>2088.490566037736</v>
      </c>
      <c r="K23" s="30">
        <f t="shared" si="3"/>
        <v>2088.4740492524584</v>
      </c>
      <c r="L23" s="83">
        <v>26889180</v>
      </c>
      <c r="M23" s="84">
        <v>26889171</v>
      </c>
      <c r="N23" s="31">
        <f t="shared" si="4"/>
        <v>20.582628402948696</v>
      </c>
      <c r="O23" s="30">
        <f t="shared" si="5"/>
        <v>20.582627854164787</v>
      </c>
      <c r="P23" s="5"/>
      <c r="Q23" s="32"/>
    </row>
    <row r="24" spans="1:17" ht="12.75">
      <c r="A24" s="6" t="s">
        <v>16</v>
      </c>
      <c r="B24" s="28" t="s">
        <v>32</v>
      </c>
      <c r="C24" s="62">
        <v>28007320</v>
      </c>
      <c r="D24" s="63">
        <v>49362000</v>
      </c>
      <c r="E24" s="64">
        <f t="shared" si="0"/>
        <v>21354680</v>
      </c>
      <c r="F24" s="62">
        <v>28007327</v>
      </c>
      <c r="G24" s="63">
        <v>49362000</v>
      </c>
      <c r="H24" s="64">
        <f t="shared" si="1"/>
        <v>21354673</v>
      </c>
      <c r="I24" s="64">
        <v>49362000</v>
      </c>
      <c r="J24" s="29">
        <f t="shared" si="2"/>
        <v>76.24678119862949</v>
      </c>
      <c r="K24" s="30">
        <f t="shared" si="3"/>
        <v>76.24673714846118</v>
      </c>
      <c r="L24" s="83">
        <v>26889180</v>
      </c>
      <c r="M24" s="84">
        <v>26889171</v>
      </c>
      <c r="N24" s="31">
        <f t="shared" si="4"/>
        <v>79.4173715970513</v>
      </c>
      <c r="O24" s="30">
        <f t="shared" si="5"/>
        <v>79.41737214583522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26889180</v>
      </c>
      <c r="M25" s="84">
        <v>26889171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28272320</v>
      </c>
      <c r="D26" s="66">
        <v>55161500</v>
      </c>
      <c r="E26" s="67">
        <f t="shared" si="0"/>
        <v>26889180</v>
      </c>
      <c r="F26" s="65">
        <v>28272329</v>
      </c>
      <c r="G26" s="66">
        <v>55161500</v>
      </c>
      <c r="H26" s="67">
        <f t="shared" si="1"/>
        <v>26889171</v>
      </c>
      <c r="I26" s="67">
        <v>55161500</v>
      </c>
      <c r="J26" s="42">
        <f t="shared" si="2"/>
        <v>95.10779447884008</v>
      </c>
      <c r="K26" s="35">
        <f t="shared" si="3"/>
        <v>95.10773236969618</v>
      </c>
      <c r="L26" s="88">
        <v>26889180</v>
      </c>
      <c r="M26" s="86">
        <v>26889171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3060271</v>
      </c>
      <c r="D28" s="63">
        <v>0</v>
      </c>
      <c r="E28" s="64">
        <f t="shared" si="0"/>
        <v>-3060271</v>
      </c>
      <c r="F28" s="62">
        <v>3060277</v>
      </c>
      <c r="G28" s="63">
        <v>0</v>
      </c>
      <c r="H28" s="64">
        <f t="shared" si="1"/>
        <v>-3060277</v>
      </c>
      <c r="I28" s="64">
        <v>0</v>
      </c>
      <c r="J28" s="29">
        <f t="shared" si="2"/>
        <v>-100</v>
      </c>
      <c r="K28" s="30">
        <f t="shared" si="3"/>
        <v>-100</v>
      </c>
      <c r="L28" s="83">
        <v>26889180</v>
      </c>
      <c r="M28" s="84">
        <v>26889171</v>
      </c>
      <c r="N28" s="31">
        <f t="shared" si="4"/>
        <v>-11.381049924170243</v>
      </c>
      <c r="O28" s="30">
        <f t="shared" si="5"/>
        <v>-11.381076047305436</v>
      </c>
      <c r="P28" s="5"/>
      <c r="Q28" s="32"/>
    </row>
    <row r="29" spans="1:17" ht="12.75">
      <c r="A29" s="6" t="s">
        <v>16</v>
      </c>
      <c r="B29" s="28" t="s">
        <v>36</v>
      </c>
      <c r="C29" s="62">
        <v>14703230</v>
      </c>
      <c r="D29" s="63">
        <v>0</v>
      </c>
      <c r="E29" s="64">
        <f t="shared" si="0"/>
        <v>-14703230</v>
      </c>
      <c r="F29" s="62">
        <v>14703231</v>
      </c>
      <c r="G29" s="63">
        <v>0</v>
      </c>
      <c r="H29" s="64">
        <f t="shared" si="1"/>
        <v>-14703231</v>
      </c>
      <c r="I29" s="64">
        <v>0</v>
      </c>
      <c r="J29" s="29">
        <f t="shared" si="2"/>
        <v>-100</v>
      </c>
      <c r="K29" s="30">
        <f t="shared" si="3"/>
        <v>-100</v>
      </c>
      <c r="L29" s="83">
        <v>26889180</v>
      </c>
      <c r="M29" s="84">
        <v>26889171</v>
      </c>
      <c r="N29" s="31">
        <f t="shared" si="4"/>
        <v>-54.68084188510025</v>
      </c>
      <c r="O29" s="30">
        <f t="shared" si="5"/>
        <v>-54.68086390614274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26889180</v>
      </c>
      <c r="M30" s="84">
        <v>26889171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2823819</v>
      </c>
      <c r="D31" s="63">
        <v>0</v>
      </c>
      <c r="E31" s="64">
        <f t="shared" si="0"/>
        <v>-2823819</v>
      </c>
      <c r="F31" s="62">
        <v>2823820</v>
      </c>
      <c r="G31" s="63">
        <v>0</v>
      </c>
      <c r="H31" s="64">
        <f t="shared" si="1"/>
        <v>-2823820</v>
      </c>
      <c r="I31" s="64">
        <v>0</v>
      </c>
      <c r="J31" s="29">
        <f t="shared" si="2"/>
        <v>-100</v>
      </c>
      <c r="K31" s="30">
        <f t="shared" si="3"/>
        <v>-100</v>
      </c>
      <c r="L31" s="83">
        <v>26889180</v>
      </c>
      <c r="M31" s="84">
        <v>26889171</v>
      </c>
      <c r="N31" s="31">
        <f t="shared" si="4"/>
        <v>-10.501692502337372</v>
      </c>
      <c r="O31" s="30">
        <f t="shared" si="5"/>
        <v>-10.501699736299047</v>
      </c>
      <c r="P31" s="5"/>
      <c r="Q31" s="32"/>
    </row>
    <row r="32" spans="1:17" ht="12.75">
      <c r="A32" s="6" t="s">
        <v>16</v>
      </c>
      <c r="B32" s="28" t="s">
        <v>39</v>
      </c>
      <c r="C32" s="62">
        <v>7685000</v>
      </c>
      <c r="D32" s="63">
        <v>55161500</v>
      </c>
      <c r="E32" s="64">
        <f t="shared" si="0"/>
        <v>47476500</v>
      </c>
      <c r="F32" s="62">
        <v>7685001</v>
      </c>
      <c r="G32" s="63">
        <v>55161500</v>
      </c>
      <c r="H32" s="64">
        <f t="shared" si="1"/>
        <v>47476499</v>
      </c>
      <c r="I32" s="64">
        <v>55161500</v>
      </c>
      <c r="J32" s="29">
        <f t="shared" si="2"/>
        <v>617.7813923227066</v>
      </c>
      <c r="K32" s="30">
        <f t="shared" si="3"/>
        <v>617.7812989224075</v>
      </c>
      <c r="L32" s="83">
        <v>26889180</v>
      </c>
      <c r="M32" s="84">
        <v>26889171</v>
      </c>
      <c r="N32" s="31">
        <f t="shared" si="4"/>
        <v>176.56358431160785</v>
      </c>
      <c r="O32" s="30">
        <f t="shared" si="5"/>
        <v>176.56363968974722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28272320</v>
      </c>
      <c r="D33" s="81">
        <v>55161500</v>
      </c>
      <c r="E33" s="82">
        <f t="shared" si="0"/>
        <v>26889180</v>
      </c>
      <c r="F33" s="80">
        <v>28272329</v>
      </c>
      <c r="G33" s="81">
        <v>55161500</v>
      </c>
      <c r="H33" s="82">
        <f t="shared" si="1"/>
        <v>26889171</v>
      </c>
      <c r="I33" s="82">
        <v>55161500</v>
      </c>
      <c r="J33" s="57">
        <f t="shared" si="2"/>
        <v>95.10779447884008</v>
      </c>
      <c r="K33" s="58">
        <f t="shared" si="3"/>
        <v>95.10773236969618</v>
      </c>
      <c r="L33" s="95">
        <v>26889180</v>
      </c>
      <c r="M33" s="96">
        <v>26889171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52146744</v>
      </c>
      <c r="D8" s="63">
        <v>55521886</v>
      </c>
      <c r="E8" s="64">
        <f>$D8-$C8</f>
        <v>3375142</v>
      </c>
      <c r="F8" s="62">
        <v>54545484</v>
      </c>
      <c r="G8" s="63">
        <v>54545484</v>
      </c>
      <c r="H8" s="64">
        <f>$G8-$F8</f>
        <v>0</v>
      </c>
      <c r="I8" s="64">
        <v>59482287</v>
      </c>
      <c r="J8" s="29">
        <f>IF(($C8=0),0,(($E8/$C8)*100))</f>
        <v>6.472392600389393</v>
      </c>
      <c r="K8" s="30">
        <f>IF(($F8=0),0,(($H8/$F8)*100))</f>
        <v>0</v>
      </c>
      <c r="L8" s="83">
        <v>45432177</v>
      </c>
      <c r="M8" s="84"/>
      <c r="N8" s="31">
        <f>IF(($L8=0),0,(($E8/$L8)*100))</f>
        <v>7.428968239844637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178730592</v>
      </c>
      <c r="D9" s="63">
        <v>211937098</v>
      </c>
      <c r="E9" s="64">
        <f>$D9-$C9</f>
        <v>33206506</v>
      </c>
      <c r="F9" s="62">
        <v>186952188</v>
      </c>
      <c r="G9" s="63">
        <v>186952188</v>
      </c>
      <c r="H9" s="64">
        <f>$G9-$F9</f>
        <v>0</v>
      </c>
      <c r="I9" s="64">
        <v>224673687</v>
      </c>
      <c r="J9" s="29">
        <f>IF(($C9=0),0,(($E9/$C9)*100))</f>
        <v>18.579083540438337</v>
      </c>
      <c r="K9" s="30">
        <f>IF(($F9=0),0,(($H9/$F9)*100))</f>
        <v>0</v>
      </c>
      <c r="L9" s="83">
        <v>45432177</v>
      </c>
      <c r="M9" s="84"/>
      <c r="N9" s="31">
        <f>IF(($L9=0),0,(($E9/$L9)*100))</f>
        <v>73.0902813660019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228664560</v>
      </c>
      <c r="D10" s="63">
        <v>237515089</v>
      </c>
      <c r="E10" s="64">
        <f aca="true" t="shared" si="0" ref="E10:E33">$D10-$C10</f>
        <v>8850529</v>
      </c>
      <c r="F10" s="62">
        <v>257684820</v>
      </c>
      <c r="G10" s="63">
        <v>257684820</v>
      </c>
      <c r="H10" s="64">
        <f aca="true" t="shared" si="1" ref="H10:H33">$G10-$F10</f>
        <v>0</v>
      </c>
      <c r="I10" s="64">
        <v>242127317</v>
      </c>
      <c r="J10" s="29">
        <f aca="true" t="shared" si="2" ref="J10:J33">IF(($C10=0),0,(($E10/$C10)*100))</f>
        <v>3.8705293902999225</v>
      </c>
      <c r="K10" s="30">
        <f aca="true" t="shared" si="3" ref="K10:K33">IF(($F10=0),0,(($H10/$F10)*100))</f>
        <v>0</v>
      </c>
      <c r="L10" s="83">
        <v>45432177</v>
      </c>
      <c r="M10" s="84"/>
      <c r="N10" s="31">
        <f aca="true" t="shared" si="4" ref="N10:N33">IF(($L10=0),0,(($E10/$L10)*100))</f>
        <v>19.480750394153464</v>
      </c>
      <c r="O10" s="30">
        <f aca="true" t="shared" si="5" ref="O10:O33">IF(($M10=0),0,(($H10/$M10)*100))</f>
        <v>0</v>
      </c>
      <c r="P10" s="5"/>
      <c r="Q10" s="32"/>
    </row>
    <row r="11" spans="1:17" ht="16.5">
      <c r="A11" s="6" t="s">
        <v>16</v>
      </c>
      <c r="B11" s="33" t="s">
        <v>21</v>
      </c>
      <c r="C11" s="65">
        <v>459541896</v>
      </c>
      <c r="D11" s="66">
        <v>504974073</v>
      </c>
      <c r="E11" s="67">
        <f t="shared" si="0"/>
        <v>45432177</v>
      </c>
      <c r="F11" s="65">
        <v>499182492</v>
      </c>
      <c r="G11" s="66">
        <v>499182492</v>
      </c>
      <c r="H11" s="67">
        <f t="shared" si="1"/>
        <v>0</v>
      </c>
      <c r="I11" s="67">
        <v>526283291</v>
      </c>
      <c r="J11" s="34">
        <f t="shared" si="2"/>
        <v>9.886405874079433</v>
      </c>
      <c r="K11" s="35">
        <f t="shared" si="3"/>
        <v>0</v>
      </c>
      <c r="L11" s="85">
        <v>45432177</v>
      </c>
      <c r="M11" s="86"/>
      <c r="N11" s="36">
        <f t="shared" si="4"/>
        <v>100</v>
      </c>
      <c r="O11" s="35">
        <f t="shared" si="5"/>
        <v>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163448124</v>
      </c>
      <c r="D13" s="63">
        <v>167731867</v>
      </c>
      <c r="E13" s="64">
        <f t="shared" si="0"/>
        <v>4283743</v>
      </c>
      <c r="F13" s="62">
        <v>170973612</v>
      </c>
      <c r="G13" s="63">
        <v>170973612</v>
      </c>
      <c r="H13" s="64">
        <f t="shared" si="1"/>
        <v>0</v>
      </c>
      <c r="I13" s="64">
        <v>182879083</v>
      </c>
      <c r="J13" s="29">
        <f t="shared" si="2"/>
        <v>2.620857857016456</v>
      </c>
      <c r="K13" s="30">
        <f t="shared" si="3"/>
        <v>0</v>
      </c>
      <c r="L13" s="83">
        <v>5069673</v>
      </c>
      <c r="M13" s="84"/>
      <c r="N13" s="31">
        <f t="shared" si="4"/>
        <v>84.49742222032862</v>
      </c>
      <c r="O13" s="30">
        <f t="shared" si="5"/>
        <v>0</v>
      </c>
      <c r="P13" s="5"/>
      <c r="Q13" s="32"/>
    </row>
    <row r="14" spans="1:17" ht="12.75">
      <c r="A14" s="2" t="s">
        <v>16</v>
      </c>
      <c r="B14" s="28" t="s">
        <v>24</v>
      </c>
      <c r="C14" s="62">
        <v>25677936</v>
      </c>
      <c r="D14" s="63">
        <v>12950000</v>
      </c>
      <c r="E14" s="64">
        <f t="shared" si="0"/>
        <v>-12727936</v>
      </c>
      <c r="F14" s="62">
        <v>26859120</v>
      </c>
      <c r="G14" s="63">
        <v>26859120</v>
      </c>
      <c r="H14" s="64">
        <f t="shared" si="1"/>
        <v>0</v>
      </c>
      <c r="I14" s="64">
        <v>14128191</v>
      </c>
      <c r="J14" s="29">
        <f t="shared" si="2"/>
        <v>-49.56759764491975</v>
      </c>
      <c r="K14" s="30">
        <f t="shared" si="3"/>
        <v>0</v>
      </c>
      <c r="L14" s="83">
        <v>5069673</v>
      </c>
      <c r="M14" s="84"/>
      <c r="N14" s="31">
        <f t="shared" si="4"/>
        <v>-251.0602952103617</v>
      </c>
      <c r="O14" s="30">
        <f t="shared" si="5"/>
        <v>0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5069673</v>
      </c>
      <c r="M15" s="84"/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95867040</v>
      </c>
      <c r="D16" s="63">
        <v>94416936</v>
      </c>
      <c r="E16" s="64">
        <f t="shared" si="0"/>
        <v>-1450104</v>
      </c>
      <c r="F16" s="62">
        <v>100276920</v>
      </c>
      <c r="G16" s="63">
        <v>100276920</v>
      </c>
      <c r="H16" s="64">
        <f t="shared" si="1"/>
        <v>0</v>
      </c>
      <c r="I16" s="64">
        <v>105188949</v>
      </c>
      <c r="J16" s="29">
        <f t="shared" si="2"/>
        <v>-1.5126199786704586</v>
      </c>
      <c r="K16" s="30">
        <f t="shared" si="3"/>
        <v>0</v>
      </c>
      <c r="L16" s="83">
        <v>5069673</v>
      </c>
      <c r="M16" s="84"/>
      <c r="N16" s="31">
        <f t="shared" si="4"/>
        <v>-28.603501645964148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215661228</v>
      </c>
      <c r="D17" s="63">
        <v>230625198</v>
      </c>
      <c r="E17" s="64">
        <f t="shared" si="0"/>
        <v>14963970</v>
      </c>
      <c r="F17" s="62">
        <v>236681388</v>
      </c>
      <c r="G17" s="63">
        <v>236681388</v>
      </c>
      <c r="H17" s="64">
        <f t="shared" si="1"/>
        <v>0</v>
      </c>
      <c r="I17" s="64">
        <v>243181055</v>
      </c>
      <c r="J17" s="41">
        <f t="shared" si="2"/>
        <v>6.938646384782711</v>
      </c>
      <c r="K17" s="30">
        <f t="shared" si="3"/>
        <v>0</v>
      </c>
      <c r="L17" s="87">
        <v>5069673</v>
      </c>
      <c r="M17" s="84"/>
      <c r="N17" s="31">
        <f t="shared" si="4"/>
        <v>295.1663746359972</v>
      </c>
      <c r="O17" s="30">
        <f t="shared" si="5"/>
        <v>0</v>
      </c>
      <c r="P17" s="5"/>
      <c r="Q17" s="32"/>
    </row>
    <row r="18" spans="1:17" ht="16.5">
      <c r="A18" s="2" t="s">
        <v>16</v>
      </c>
      <c r="B18" s="33" t="s">
        <v>27</v>
      </c>
      <c r="C18" s="65">
        <v>500654328</v>
      </c>
      <c r="D18" s="66">
        <v>505724001</v>
      </c>
      <c r="E18" s="67">
        <f t="shared" si="0"/>
        <v>5069673</v>
      </c>
      <c r="F18" s="65">
        <v>534791040</v>
      </c>
      <c r="G18" s="66">
        <v>534791040</v>
      </c>
      <c r="H18" s="67">
        <f t="shared" si="1"/>
        <v>0</v>
      </c>
      <c r="I18" s="67">
        <v>545377278</v>
      </c>
      <c r="J18" s="42">
        <f t="shared" si="2"/>
        <v>1.0126094425773144</v>
      </c>
      <c r="K18" s="35">
        <f t="shared" si="3"/>
        <v>0</v>
      </c>
      <c r="L18" s="88">
        <v>5069673</v>
      </c>
      <c r="M18" s="86"/>
      <c r="N18" s="36">
        <f t="shared" si="4"/>
        <v>100</v>
      </c>
      <c r="O18" s="35">
        <f t="shared" si="5"/>
        <v>0</v>
      </c>
      <c r="P18" s="5"/>
      <c r="Q18" s="37"/>
    </row>
    <row r="19" spans="1:17" ht="16.5">
      <c r="A19" s="43" t="s">
        <v>16</v>
      </c>
      <c r="B19" s="44" t="s">
        <v>28</v>
      </c>
      <c r="C19" s="71">
        <v>-41112432</v>
      </c>
      <c r="D19" s="72">
        <v>-749928</v>
      </c>
      <c r="E19" s="73">
        <f t="shared" si="0"/>
        <v>40362504</v>
      </c>
      <c r="F19" s="74">
        <v>-35608548</v>
      </c>
      <c r="G19" s="75">
        <v>-35608548</v>
      </c>
      <c r="H19" s="76">
        <f t="shared" si="1"/>
        <v>0</v>
      </c>
      <c r="I19" s="76">
        <v>-19093987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-2187047</v>
      </c>
      <c r="M22" s="84"/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9607500</v>
      </c>
      <c r="E23" s="64">
        <f t="shared" si="0"/>
        <v>9607500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-2187047</v>
      </c>
      <c r="M23" s="84"/>
      <c r="N23" s="31">
        <f t="shared" si="4"/>
        <v>-439.2909708844849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114449004</v>
      </c>
      <c r="D24" s="63">
        <v>102654457</v>
      </c>
      <c r="E24" s="64">
        <f t="shared" si="0"/>
        <v>-11794547</v>
      </c>
      <c r="F24" s="62">
        <v>106690944</v>
      </c>
      <c r="G24" s="63">
        <v>106690944</v>
      </c>
      <c r="H24" s="64">
        <f t="shared" si="1"/>
        <v>0</v>
      </c>
      <c r="I24" s="64">
        <v>119010999</v>
      </c>
      <c r="J24" s="29">
        <f t="shared" si="2"/>
        <v>-10.305504275074338</v>
      </c>
      <c r="K24" s="30">
        <f t="shared" si="3"/>
        <v>0</v>
      </c>
      <c r="L24" s="83">
        <v>-2187047</v>
      </c>
      <c r="M24" s="84"/>
      <c r="N24" s="31">
        <f t="shared" si="4"/>
        <v>539.2909708844849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-2187047</v>
      </c>
      <c r="M25" s="84"/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114449004</v>
      </c>
      <c r="D26" s="66">
        <v>112261957</v>
      </c>
      <c r="E26" s="67">
        <f t="shared" si="0"/>
        <v>-2187047</v>
      </c>
      <c r="F26" s="65">
        <v>106690944</v>
      </c>
      <c r="G26" s="66">
        <v>106690944</v>
      </c>
      <c r="H26" s="67">
        <f t="shared" si="1"/>
        <v>0</v>
      </c>
      <c r="I26" s="67">
        <v>119010999</v>
      </c>
      <c r="J26" s="42">
        <f t="shared" si="2"/>
        <v>-1.9109358085807369</v>
      </c>
      <c r="K26" s="35">
        <f t="shared" si="3"/>
        <v>0</v>
      </c>
      <c r="L26" s="88">
        <v>-2187047</v>
      </c>
      <c r="M26" s="86"/>
      <c r="N26" s="36">
        <f t="shared" si="4"/>
        <v>100</v>
      </c>
      <c r="O26" s="35">
        <f t="shared" si="5"/>
        <v>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45000012</v>
      </c>
      <c r="D28" s="63">
        <v>30000000</v>
      </c>
      <c r="E28" s="64">
        <f t="shared" si="0"/>
        <v>-15000012</v>
      </c>
      <c r="F28" s="62">
        <v>49999992</v>
      </c>
      <c r="G28" s="63">
        <v>49999992</v>
      </c>
      <c r="H28" s="64">
        <f t="shared" si="1"/>
        <v>0</v>
      </c>
      <c r="I28" s="64">
        <v>42250000</v>
      </c>
      <c r="J28" s="29">
        <f t="shared" si="2"/>
        <v>-33.33335111110637</v>
      </c>
      <c r="K28" s="30">
        <f t="shared" si="3"/>
        <v>0</v>
      </c>
      <c r="L28" s="83">
        <v>-2187047</v>
      </c>
      <c r="M28" s="84"/>
      <c r="N28" s="31">
        <f t="shared" si="4"/>
        <v>685.8568654445927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15000000</v>
      </c>
      <c r="D29" s="63">
        <v>31000000</v>
      </c>
      <c r="E29" s="64">
        <f t="shared" si="0"/>
        <v>16000000</v>
      </c>
      <c r="F29" s="62">
        <v>9999996</v>
      </c>
      <c r="G29" s="63">
        <v>9999996</v>
      </c>
      <c r="H29" s="64">
        <f t="shared" si="1"/>
        <v>0</v>
      </c>
      <c r="I29" s="64">
        <v>16354000</v>
      </c>
      <c r="J29" s="29">
        <f t="shared" si="2"/>
        <v>106.66666666666667</v>
      </c>
      <c r="K29" s="30">
        <f t="shared" si="3"/>
        <v>0</v>
      </c>
      <c r="L29" s="83">
        <v>-2187047</v>
      </c>
      <c r="M29" s="84"/>
      <c r="N29" s="31">
        <f t="shared" si="4"/>
        <v>-731.5800712101752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-2187047</v>
      </c>
      <c r="M30" s="84"/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32158152</v>
      </c>
      <c r="D31" s="63">
        <v>27189186</v>
      </c>
      <c r="E31" s="64">
        <f t="shared" si="0"/>
        <v>-4968966</v>
      </c>
      <c r="F31" s="62">
        <v>28378032</v>
      </c>
      <c r="G31" s="63">
        <v>28378032</v>
      </c>
      <c r="H31" s="64">
        <f t="shared" si="1"/>
        <v>0</v>
      </c>
      <c r="I31" s="64">
        <v>33117452</v>
      </c>
      <c r="J31" s="29">
        <f t="shared" si="2"/>
        <v>-15.45165281885601</v>
      </c>
      <c r="K31" s="30">
        <f t="shared" si="3"/>
        <v>0</v>
      </c>
      <c r="L31" s="83">
        <v>-2187047</v>
      </c>
      <c r="M31" s="84"/>
      <c r="N31" s="31">
        <f t="shared" si="4"/>
        <v>227.1997812575587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22290840</v>
      </c>
      <c r="D32" s="63">
        <v>24072771</v>
      </c>
      <c r="E32" s="64">
        <f t="shared" si="0"/>
        <v>1781931</v>
      </c>
      <c r="F32" s="62">
        <v>18312924</v>
      </c>
      <c r="G32" s="63">
        <v>18312924</v>
      </c>
      <c r="H32" s="64">
        <f t="shared" si="1"/>
        <v>0</v>
      </c>
      <c r="I32" s="64">
        <v>27289547</v>
      </c>
      <c r="J32" s="29">
        <f t="shared" si="2"/>
        <v>7.994005609479051</v>
      </c>
      <c r="K32" s="30">
        <f t="shared" si="3"/>
        <v>0</v>
      </c>
      <c r="L32" s="83">
        <v>-2187047</v>
      </c>
      <c r="M32" s="84"/>
      <c r="N32" s="31">
        <f t="shared" si="4"/>
        <v>-81.47657549197616</v>
      </c>
      <c r="O32" s="30">
        <f t="shared" si="5"/>
        <v>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114449004</v>
      </c>
      <c r="D33" s="81">
        <v>112261957</v>
      </c>
      <c r="E33" s="82">
        <f t="shared" si="0"/>
        <v>-2187047</v>
      </c>
      <c r="F33" s="80">
        <v>106690944</v>
      </c>
      <c r="G33" s="81">
        <v>106690944</v>
      </c>
      <c r="H33" s="82">
        <f t="shared" si="1"/>
        <v>0</v>
      </c>
      <c r="I33" s="82">
        <v>119010999</v>
      </c>
      <c r="J33" s="57">
        <f t="shared" si="2"/>
        <v>-1.9109358085807369</v>
      </c>
      <c r="K33" s="58">
        <f t="shared" si="3"/>
        <v>0</v>
      </c>
      <c r="L33" s="95">
        <v>-2187047</v>
      </c>
      <c r="M33" s="96"/>
      <c r="N33" s="59">
        <f t="shared" si="4"/>
        <v>100</v>
      </c>
      <c r="O33" s="58">
        <f t="shared" si="5"/>
        <v>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11986567</v>
      </c>
      <c r="D8" s="63">
        <v>8312797</v>
      </c>
      <c r="E8" s="64">
        <f>$D8-$C8</f>
        <v>-3673770</v>
      </c>
      <c r="F8" s="62">
        <v>12543209</v>
      </c>
      <c r="G8" s="63">
        <v>8661933</v>
      </c>
      <c r="H8" s="64">
        <f>$G8-$F8</f>
        <v>-3881276</v>
      </c>
      <c r="I8" s="64">
        <v>9043057</v>
      </c>
      <c r="J8" s="29">
        <f>IF(($C8=0),0,(($E8/$C8)*100))</f>
        <v>-30.649059067537856</v>
      </c>
      <c r="K8" s="30">
        <f>IF(($F8=0),0,(($H8/$F8)*100))</f>
        <v>-30.943245863159895</v>
      </c>
      <c r="L8" s="83">
        <v>-7907204</v>
      </c>
      <c r="M8" s="84">
        <v>-11044035</v>
      </c>
      <c r="N8" s="31">
        <f>IF(($L8=0),0,(($E8/$L8)*100))</f>
        <v>46.46104994888206</v>
      </c>
      <c r="O8" s="30">
        <f>IF(($M8=0),0,(($H8/$M8)*100))</f>
        <v>35.14364088849773</v>
      </c>
      <c r="P8" s="5"/>
      <c r="Q8" s="32"/>
    </row>
    <row r="9" spans="1:17" ht="12.75">
      <c r="A9" s="2" t="s">
        <v>16</v>
      </c>
      <c r="B9" s="28" t="s">
        <v>19</v>
      </c>
      <c r="C9" s="62">
        <v>56158430</v>
      </c>
      <c r="D9" s="63">
        <v>53112505</v>
      </c>
      <c r="E9" s="64">
        <f>$D9-$C9</f>
        <v>-3045925</v>
      </c>
      <c r="F9" s="62">
        <v>58708999</v>
      </c>
      <c r="G9" s="63">
        <v>55343228</v>
      </c>
      <c r="H9" s="64">
        <f>$G9-$F9</f>
        <v>-3365771</v>
      </c>
      <c r="I9" s="64">
        <v>57786414</v>
      </c>
      <c r="J9" s="29">
        <f>IF(($C9=0),0,(($E9/$C9)*100))</f>
        <v>-5.423807253870879</v>
      </c>
      <c r="K9" s="30">
        <f>IF(($F9=0),0,(($H9/$F9)*100))</f>
        <v>-5.7329728956884445</v>
      </c>
      <c r="L9" s="83">
        <v>-7907204</v>
      </c>
      <c r="M9" s="84">
        <v>-11044035</v>
      </c>
      <c r="N9" s="31">
        <f>IF(($L9=0),0,(($E9/$L9)*100))</f>
        <v>38.52088551149053</v>
      </c>
      <c r="O9" s="30">
        <f>IF(($M9=0),0,(($H9/$M9)*100))</f>
        <v>30.475917542818365</v>
      </c>
      <c r="P9" s="5"/>
      <c r="Q9" s="32"/>
    </row>
    <row r="10" spans="1:17" ht="12.75">
      <c r="A10" s="2" t="s">
        <v>16</v>
      </c>
      <c r="B10" s="28" t="s">
        <v>20</v>
      </c>
      <c r="C10" s="62">
        <v>69604642</v>
      </c>
      <c r="D10" s="63">
        <v>68417133</v>
      </c>
      <c r="E10" s="64">
        <f aca="true" t="shared" si="0" ref="E10:E33">$D10-$C10</f>
        <v>-1187509</v>
      </c>
      <c r="F10" s="62">
        <v>73145048</v>
      </c>
      <c r="G10" s="63">
        <v>69348060</v>
      </c>
      <c r="H10" s="64">
        <f aca="true" t="shared" si="1" ref="H10:H33">$G10-$F10</f>
        <v>-3796988</v>
      </c>
      <c r="I10" s="64">
        <v>68746626</v>
      </c>
      <c r="J10" s="29">
        <f aca="true" t="shared" si="2" ref="J10:J33">IF(($C10=0),0,(($E10/$C10)*100))</f>
        <v>-1.7060773044418502</v>
      </c>
      <c r="K10" s="30">
        <f aca="true" t="shared" si="3" ref="K10:K33">IF(($F10=0),0,(($H10/$F10)*100))</f>
        <v>-5.1910390434086535</v>
      </c>
      <c r="L10" s="83">
        <v>-7907204</v>
      </c>
      <c r="M10" s="84">
        <v>-11044035</v>
      </c>
      <c r="N10" s="31">
        <f aca="true" t="shared" si="4" ref="N10:N33">IF(($L10=0),0,(($E10/$L10)*100))</f>
        <v>15.018064539627407</v>
      </c>
      <c r="O10" s="30">
        <f aca="true" t="shared" si="5" ref="O10:O33">IF(($M10=0),0,(($H10/$M10)*100))</f>
        <v>34.38044156868391</v>
      </c>
      <c r="P10" s="5"/>
      <c r="Q10" s="32"/>
    </row>
    <row r="11" spans="1:17" ht="16.5">
      <c r="A11" s="6" t="s">
        <v>16</v>
      </c>
      <c r="B11" s="33" t="s">
        <v>21</v>
      </c>
      <c r="C11" s="65">
        <v>137749639</v>
      </c>
      <c r="D11" s="66">
        <v>129842435</v>
      </c>
      <c r="E11" s="67">
        <f t="shared" si="0"/>
        <v>-7907204</v>
      </c>
      <c r="F11" s="65">
        <v>144397256</v>
      </c>
      <c r="G11" s="66">
        <v>133353221</v>
      </c>
      <c r="H11" s="67">
        <f t="shared" si="1"/>
        <v>-11044035</v>
      </c>
      <c r="I11" s="67">
        <v>135576097</v>
      </c>
      <c r="J11" s="34">
        <f t="shared" si="2"/>
        <v>-5.740272030767354</v>
      </c>
      <c r="K11" s="35">
        <f t="shared" si="3"/>
        <v>-7.648369024408607</v>
      </c>
      <c r="L11" s="85">
        <v>-7907204</v>
      </c>
      <c r="M11" s="86">
        <v>-11044035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45730354</v>
      </c>
      <c r="D13" s="63">
        <v>47281873</v>
      </c>
      <c r="E13" s="64">
        <f t="shared" si="0"/>
        <v>1551519</v>
      </c>
      <c r="F13" s="62">
        <v>48637367</v>
      </c>
      <c r="G13" s="63">
        <v>48614631</v>
      </c>
      <c r="H13" s="64">
        <f t="shared" si="1"/>
        <v>-22736</v>
      </c>
      <c r="I13" s="64">
        <v>51435561</v>
      </c>
      <c r="J13" s="29">
        <f t="shared" si="2"/>
        <v>3.392755280223722</v>
      </c>
      <c r="K13" s="30">
        <f t="shared" si="3"/>
        <v>-0.04674595152323933</v>
      </c>
      <c r="L13" s="83">
        <v>-19180901</v>
      </c>
      <c r="M13" s="84">
        <v>-17407995</v>
      </c>
      <c r="N13" s="31">
        <f t="shared" si="4"/>
        <v>-8.088874448598634</v>
      </c>
      <c r="O13" s="30">
        <f t="shared" si="5"/>
        <v>0.13060665516045933</v>
      </c>
      <c r="P13" s="5"/>
      <c r="Q13" s="32"/>
    </row>
    <row r="14" spans="1:17" ht="12.75">
      <c r="A14" s="2" t="s">
        <v>16</v>
      </c>
      <c r="B14" s="28" t="s">
        <v>24</v>
      </c>
      <c r="C14" s="62">
        <v>23903376</v>
      </c>
      <c r="D14" s="63">
        <v>21472622</v>
      </c>
      <c r="E14" s="64">
        <f t="shared" si="0"/>
        <v>-2430754</v>
      </c>
      <c r="F14" s="62">
        <v>23949696</v>
      </c>
      <c r="G14" s="63">
        <v>22374472</v>
      </c>
      <c r="H14" s="64">
        <f t="shared" si="1"/>
        <v>-1575224</v>
      </c>
      <c r="I14" s="64">
        <v>23358949</v>
      </c>
      <c r="J14" s="29">
        <f t="shared" si="2"/>
        <v>-10.169082392378384</v>
      </c>
      <c r="K14" s="30">
        <f t="shared" si="3"/>
        <v>-6.577219184744558</v>
      </c>
      <c r="L14" s="83">
        <v>-19180901</v>
      </c>
      <c r="M14" s="84">
        <v>-17407995</v>
      </c>
      <c r="N14" s="31">
        <f t="shared" si="4"/>
        <v>12.672783202415777</v>
      </c>
      <c r="O14" s="30">
        <f t="shared" si="5"/>
        <v>9.048853701991527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-19180901</v>
      </c>
      <c r="M15" s="84">
        <v>-17407995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22206250</v>
      </c>
      <c r="D16" s="63">
        <v>25570733</v>
      </c>
      <c r="E16" s="64">
        <f t="shared" si="0"/>
        <v>3364483</v>
      </c>
      <c r="F16" s="62">
        <v>22249281</v>
      </c>
      <c r="G16" s="63">
        <v>26644704</v>
      </c>
      <c r="H16" s="64">
        <f t="shared" si="1"/>
        <v>4395423</v>
      </c>
      <c r="I16" s="64">
        <v>27817071</v>
      </c>
      <c r="J16" s="29">
        <f t="shared" si="2"/>
        <v>15.151063326766112</v>
      </c>
      <c r="K16" s="30">
        <f t="shared" si="3"/>
        <v>19.75534849867733</v>
      </c>
      <c r="L16" s="83">
        <v>-19180901</v>
      </c>
      <c r="M16" s="84">
        <v>-17407995</v>
      </c>
      <c r="N16" s="31">
        <f t="shared" si="4"/>
        <v>-17.540797483913817</v>
      </c>
      <c r="O16" s="30">
        <f t="shared" si="5"/>
        <v>-25.24945003718119</v>
      </c>
      <c r="P16" s="5"/>
      <c r="Q16" s="32"/>
    </row>
    <row r="17" spans="1:17" ht="12.75">
      <c r="A17" s="2" t="s">
        <v>16</v>
      </c>
      <c r="B17" s="28" t="s">
        <v>26</v>
      </c>
      <c r="C17" s="62">
        <v>64994379</v>
      </c>
      <c r="D17" s="63">
        <v>43328230</v>
      </c>
      <c r="E17" s="64">
        <f t="shared" si="0"/>
        <v>-21666149</v>
      </c>
      <c r="F17" s="62">
        <v>64185412</v>
      </c>
      <c r="G17" s="63">
        <v>43979954</v>
      </c>
      <c r="H17" s="64">
        <f t="shared" si="1"/>
        <v>-20205458</v>
      </c>
      <c r="I17" s="64">
        <v>45969453</v>
      </c>
      <c r="J17" s="41">
        <f t="shared" si="2"/>
        <v>-33.335419667599254</v>
      </c>
      <c r="K17" s="30">
        <f t="shared" si="3"/>
        <v>-31.479829092629334</v>
      </c>
      <c r="L17" s="87">
        <v>-19180901</v>
      </c>
      <c r="M17" s="84">
        <v>-17407995</v>
      </c>
      <c r="N17" s="31">
        <f t="shared" si="4"/>
        <v>112.95688873009668</v>
      </c>
      <c r="O17" s="30">
        <f t="shared" si="5"/>
        <v>116.0699896800292</v>
      </c>
      <c r="P17" s="5"/>
      <c r="Q17" s="32"/>
    </row>
    <row r="18" spans="1:17" ht="16.5">
      <c r="A18" s="2" t="s">
        <v>16</v>
      </c>
      <c r="B18" s="33" t="s">
        <v>27</v>
      </c>
      <c r="C18" s="65">
        <v>156834359</v>
      </c>
      <c r="D18" s="66">
        <v>137653458</v>
      </c>
      <c r="E18" s="67">
        <f t="shared" si="0"/>
        <v>-19180901</v>
      </c>
      <c r="F18" s="65">
        <v>159021756</v>
      </c>
      <c r="G18" s="66">
        <v>141613761</v>
      </c>
      <c r="H18" s="67">
        <f t="shared" si="1"/>
        <v>-17407995</v>
      </c>
      <c r="I18" s="67">
        <v>148581034</v>
      </c>
      <c r="J18" s="42">
        <f t="shared" si="2"/>
        <v>-12.230037551911696</v>
      </c>
      <c r="K18" s="35">
        <f t="shared" si="3"/>
        <v>-10.946926658261779</v>
      </c>
      <c r="L18" s="88">
        <v>-19180901</v>
      </c>
      <c r="M18" s="86">
        <v>-17407995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-19084720</v>
      </c>
      <c r="D19" s="72">
        <v>-7811023</v>
      </c>
      <c r="E19" s="73">
        <f t="shared" si="0"/>
        <v>11273697</v>
      </c>
      <c r="F19" s="74">
        <v>-14624500</v>
      </c>
      <c r="G19" s="75">
        <v>-8260540</v>
      </c>
      <c r="H19" s="76">
        <f t="shared" si="1"/>
        <v>6363960</v>
      </c>
      <c r="I19" s="76">
        <v>-13004937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18049000</v>
      </c>
      <c r="M22" s="84">
        <v>8460400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2700000</v>
      </c>
      <c r="E23" s="64">
        <f t="shared" si="0"/>
        <v>2700000</v>
      </c>
      <c r="F23" s="62">
        <v>0</v>
      </c>
      <c r="G23" s="63">
        <v>2813400</v>
      </c>
      <c r="H23" s="64">
        <f t="shared" si="1"/>
        <v>2813400</v>
      </c>
      <c r="I23" s="64">
        <v>2937188</v>
      </c>
      <c r="J23" s="29">
        <f t="shared" si="2"/>
        <v>0</v>
      </c>
      <c r="K23" s="30">
        <f t="shared" si="3"/>
        <v>0</v>
      </c>
      <c r="L23" s="83">
        <v>18049000</v>
      </c>
      <c r="M23" s="84">
        <v>8460400</v>
      </c>
      <c r="N23" s="31">
        <f t="shared" si="4"/>
        <v>14.959277522300404</v>
      </c>
      <c r="O23" s="30">
        <f t="shared" si="5"/>
        <v>33.25374686776039</v>
      </c>
      <c r="P23" s="5"/>
      <c r="Q23" s="32"/>
    </row>
    <row r="24" spans="1:17" ht="12.75">
      <c r="A24" s="6" t="s">
        <v>16</v>
      </c>
      <c r="B24" s="28" t="s">
        <v>32</v>
      </c>
      <c r="C24" s="62">
        <v>11692000</v>
      </c>
      <c r="D24" s="63">
        <v>27041000</v>
      </c>
      <c r="E24" s="64">
        <f t="shared" si="0"/>
        <v>15349000</v>
      </c>
      <c r="F24" s="62">
        <v>12112000</v>
      </c>
      <c r="G24" s="63">
        <v>17759000</v>
      </c>
      <c r="H24" s="64">
        <f t="shared" si="1"/>
        <v>5647000</v>
      </c>
      <c r="I24" s="64">
        <v>18261468</v>
      </c>
      <c r="J24" s="29">
        <f t="shared" si="2"/>
        <v>131.2777967841259</v>
      </c>
      <c r="K24" s="30">
        <f t="shared" si="3"/>
        <v>46.62318361955086</v>
      </c>
      <c r="L24" s="83">
        <v>18049000</v>
      </c>
      <c r="M24" s="84">
        <v>8460400</v>
      </c>
      <c r="N24" s="31">
        <f t="shared" si="4"/>
        <v>85.04072247769959</v>
      </c>
      <c r="O24" s="30">
        <f t="shared" si="5"/>
        <v>66.7462531322396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18049000</v>
      </c>
      <c r="M25" s="84">
        <v>8460400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11692000</v>
      </c>
      <c r="D26" s="66">
        <v>29741000</v>
      </c>
      <c r="E26" s="67">
        <f t="shared" si="0"/>
        <v>18049000</v>
      </c>
      <c r="F26" s="65">
        <v>12112000</v>
      </c>
      <c r="G26" s="66">
        <v>20572400</v>
      </c>
      <c r="H26" s="67">
        <f t="shared" si="1"/>
        <v>8460400</v>
      </c>
      <c r="I26" s="67">
        <v>21198656</v>
      </c>
      <c r="J26" s="42">
        <f t="shared" si="2"/>
        <v>154.3705097502566</v>
      </c>
      <c r="K26" s="35">
        <f t="shared" si="3"/>
        <v>69.85138705416117</v>
      </c>
      <c r="L26" s="88">
        <v>18049000</v>
      </c>
      <c r="M26" s="86">
        <v>8460400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11692000</v>
      </c>
      <c r="D28" s="63">
        <v>26241000</v>
      </c>
      <c r="E28" s="64">
        <f t="shared" si="0"/>
        <v>14549000</v>
      </c>
      <c r="F28" s="62">
        <v>12112000</v>
      </c>
      <c r="G28" s="63">
        <v>14925400</v>
      </c>
      <c r="H28" s="64">
        <f t="shared" si="1"/>
        <v>2813400</v>
      </c>
      <c r="I28" s="64">
        <v>15391190</v>
      </c>
      <c r="J28" s="29">
        <f t="shared" si="2"/>
        <v>124.43551146082793</v>
      </c>
      <c r="K28" s="30">
        <f t="shared" si="3"/>
        <v>23.228203434610304</v>
      </c>
      <c r="L28" s="83">
        <v>18049000</v>
      </c>
      <c r="M28" s="84">
        <v>8460400</v>
      </c>
      <c r="N28" s="31">
        <f t="shared" si="4"/>
        <v>80.60834395257355</v>
      </c>
      <c r="O28" s="30">
        <f t="shared" si="5"/>
        <v>33.25374686776039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1000000</v>
      </c>
      <c r="E29" s="64">
        <f t="shared" si="0"/>
        <v>1000000</v>
      </c>
      <c r="F29" s="62">
        <v>0</v>
      </c>
      <c r="G29" s="63">
        <v>3042000</v>
      </c>
      <c r="H29" s="64">
        <f t="shared" si="1"/>
        <v>3042000</v>
      </c>
      <c r="I29" s="64">
        <v>3087848</v>
      </c>
      <c r="J29" s="29">
        <f t="shared" si="2"/>
        <v>0</v>
      </c>
      <c r="K29" s="30">
        <f t="shared" si="3"/>
        <v>0</v>
      </c>
      <c r="L29" s="83">
        <v>18049000</v>
      </c>
      <c r="M29" s="84">
        <v>8460400</v>
      </c>
      <c r="N29" s="31">
        <f t="shared" si="4"/>
        <v>5.540473156407557</v>
      </c>
      <c r="O29" s="30">
        <f t="shared" si="5"/>
        <v>35.955746773202215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18049000</v>
      </c>
      <c r="M30" s="84">
        <v>8460400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18049000</v>
      </c>
      <c r="M31" s="84">
        <v>8460400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2500000</v>
      </c>
      <c r="E32" s="64">
        <f t="shared" si="0"/>
        <v>2500000</v>
      </c>
      <c r="F32" s="62">
        <v>0</v>
      </c>
      <c r="G32" s="63">
        <v>2605000</v>
      </c>
      <c r="H32" s="64">
        <f t="shared" si="1"/>
        <v>2605000</v>
      </c>
      <c r="I32" s="64">
        <v>2719618</v>
      </c>
      <c r="J32" s="29">
        <f t="shared" si="2"/>
        <v>0</v>
      </c>
      <c r="K32" s="30">
        <f t="shared" si="3"/>
        <v>0</v>
      </c>
      <c r="L32" s="83">
        <v>18049000</v>
      </c>
      <c r="M32" s="84">
        <v>8460400</v>
      </c>
      <c r="N32" s="31">
        <f t="shared" si="4"/>
        <v>13.851182891018892</v>
      </c>
      <c r="O32" s="30">
        <f t="shared" si="5"/>
        <v>30.790506359037394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11692000</v>
      </c>
      <c r="D33" s="81">
        <v>29741000</v>
      </c>
      <c r="E33" s="82">
        <f t="shared" si="0"/>
        <v>18049000</v>
      </c>
      <c r="F33" s="80">
        <v>12112000</v>
      </c>
      <c r="G33" s="81">
        <v>20572400</v>
      </c>
      <c r="H33" s="82">
        <f t="shared" si="1"/>
        <v>8460400</v>
      </c>
      <c r="I33" s="82">
        <v>21198656</v>
      </c>
      <c r="J33" s="57">
        <f t="shared" si="2"/>
        <v>154.3705097502566</v>
      </c>
      <c r="K33" s="58">
        <f t="shared" si="3"/>
        <v>69.85138705416117</v>
      </c>
      <c r="L33" s="95">
        <v>18049000</v>
      </c>
      <c r="M33" s="96">
        <v>8460400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37160017</v>
      </c>
      <c r="D8" s="63">
        <v>40881508</v>
      </c>
      <c r="E8" s="64">
        <f>$D8-$C8</f>
        <v>3721491</v>
      </c>
      <c r="F8" s="62">
        <v>38937287</v>
      </c>
      <c r="G8" s="63">
        <v>44859659</v>
      </c>
      <c r="H8" s="64">
        <f>$G8-$F8</f>
        <v>5922372</v>
      </c>
      <c r="I8" s="64">
        <v>46833485</v>
      </c>
      <c r="J8" s="29">
        <f>IF(($C8=0),0,(($E8/$C8)*100))</f>
        <v>10.014772059980489</v>
      </c>
      <c r="K8" s="30">
        <f>IF(($F8=0),0,(($H8/$F8)*100))</f>
        <v>15.210027344740274</v>
      </c>
      <c r="L8" s="83">
        <v>-40703825</v>
      </c>
      <c r="M8" s="84">
        <v>-37710563</v>
      </c>
      <c r="N8" s="31">
        <f>IF(($L8=0),0,(($E8/$L8)*100))</f>
        <v>-9.142853282216107</v>
      </c>
      <c r="O8" s="30">
        <f>IF(($M8=0),0,(($H8/$M8)*100))</f>
        <v>-15.704809286459076</v>
      </c>
      <c r="P8" s="5"/>
      <c r="Q8" s="32"/>
    </row>
    <row r="9" spans="1:17" ht="12.75">
      <c r="A9" s="2" t="s">
        <v>16</v>
      </c>
      <c r="B9" s="28" t="s">
        <v>19</v>
      </c>
      <c r="C9" s="62">
        <v>174537080</v>
      </c>
      <c r="D9" s="63">
        <v>134069388</v>
      </c>
      <c r="E9" s="64">
        <f>$D9-$C9</f>
        <v>-40467692</v>
      </c>
      <c r="F9" s="62">
        <v>182770856</v>
      </c>
      <c r="G9" s="63">
        <v>144269359</v>
      </c>
      <c r="H9" s="64">
        <f>$G9-$F9</f>
        <v>-38501497</v>
      </c>
      <c r="I9" s="64">
        <v>156107908</v>
      </c>
      <c r="J9" s="29">
        <f>IF(($C9=0),0,(($E9/$C9)*100))</f>
        <v>-23.185727640224073</v>
      </c>
      <c r="K9" s="30">
        <f>IF(($F9=0),0,(($H9/$F9)*100))</f>
        <v>-21.065446561130074</v>
      </c>
      <c r="L9" s="83">
        <v>-40703825</v>
      </c>
      <c r="M9" s="84">
        <v>-37710563</v>
      </c>
      <c r="N9" s="31">
        <f>IF(($L9=0),0,(($E9/$L9)*100))</f>
        <v>99.41987515915274</v>
      </c>
      <c r="O9" s="30">
        <f>IF(($M9=0),0,(($H9/$M9)*100))</f>
        <v>102.09738051378336</v>
      </c>
      <c r="P9" s="5"/>
      <c r="Q9" s="32"/>
    </row>
    <row r="10" spans="1:17" ht="12.75">
      <c r="A10" s="2" t="s">
        <v>16</v>
      </c>
      <c r="B10" s="28" t="s">
        <v>20</v>
      </c>
      <c r="C10" s="62">
        <v>157401828</v>
      </c>
      <c r="D10" s="63">
        <v>153444204</v>
      </c>
      <c r="E10" s="64">
        <f aca="true" t="shared" si="0" ref="E10:E33">$D10-$C10</f>
        <v>-3957624</v>
      </c>
      <c r="F10" s="62">
        <v>165299108</v>
      </c>
      <c r="G10" s="63">
        <v>160167670</v>
      </c>
      <c r="H10" s="64">
        <f aca="true" t="shared" si="1" ref="H10:H33">$G10-$F10</f>
        <v>-5131438</v>
      </c>
      <c r="I10" s="64">
        <v>159252708</v>
      </c>
      <c r="J10" s="29">
        <f aca="true" t="shared" si="2" ref="J10:J33">IF(($C10=0),0,(($E10/$C10)*100))</f>
        <v>-2.5143443696219334</v>
      </c>
      <c r="K10" s="30">
        <f aca="true" t="shared" si="3" ref="K10:K33">IF(($F10=0),0,(($H10/$F10)*100))</f>
        <v>-3.1043349610815807</v>
      </c>
      <c r="L10" s="83">
        <v>-40703825</v>
      </c>
      <c r="M10" s="84">
        <v>-37710563</v>
      </c>
      <c r="N10" s="31">
        <f aca="true" t="shared" si="4" ref="N10:N33">IF(($L10=0),0,(($E10/$L10)*100))</f>
        <v>9.722978123063374</v>
      </c>
      <c r="O10" s="30">
        <f aca="true" t="shared" si="5" ref="O10:O33">IF(($M10=0),0,(($H10/$M10)*100))</f>
        <v>13.607428772675709</v>
      </c>
      <c r="P10" s="5"/>
      <c r="Q10" s="32"/>
    </row>
    <row r="11" spans="1:17" ht="16.5">
      <c r="A11" s="6" t="s">
        <v>16</v>
      </c>
      <c r="B11" s="33" t="s">
        <v>21</v>
      </c>
      <c r="C11" s="65">
        <v>369098925</v>
      </c>
      <c r="D11" s="66">
        <v>328395100</v>
      </c>
      <c r="E11" s="67">
        <f t="shared" si="0"/>
        <v>-40703825</v>
      </c>
      <c r="F11" s="65">
        <v>387007251</v>
      </c>
      <c r="G11" s="66">
        <v>349296688</v>
      </c>
      <c r="H11" s="67">
        <f t="shared" si="1"/>
        <v>-37710563</v>
      </c>
      <c r="I11" s="67">
        <v>362194101</v>
      </c>
      <c r="J11" s="34">
        <f t="shared" si="2"/>
        <v>-11.027890422601475</v>
      </c>
      <c r="K11" s="35">
        <f t="shared" si="3"/>
        <v>-9.744148953942984</v>
      </c>
      <c r="L11" s="85">
        <v>-40703825</v>
      </c>
      <c r="M11" s="86">
        <v>-37710563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89847192</v>
      </c>
      <c r="D13" s="63">
        <v>94500956</v>
      </c>
      <c r="E13" s="64">
        <f t="shared" si="0"/>
        <v>4653764</v>
      </c>
      <c r="F13" s="62">
        <v>94156869</v>
      </c>
      <c r="G13" s="63">
        <v>95137544</v>
      </c>
      <c r="H13" s="64">
        <f t="shared" si="1"/>
        <v>980675</v>
      </c>
      <c r="I13" s="64">
        <v>97228964</v>
      </c>
      <c r="J13" s="29">
        <f t="shared" si="2"/>
        <v>5.17964323247854</v>
      </c>
      <c r="K13" s="30">
        <f t="shared" si="3"/>
        <v>1.0415331461372193</v>
      </c>
      <c r="L13" s="83">
        <v>145746410</v>
      </c>
      <c r="M13" s="84">
        <v>173971086</v>
      </c>
      <c r="N13" s="31">
        <f t="shared" si="4"/>
        <v>3.193055664287031</v>
      </c>
      <c r="O13" s="30">
        <f t="shared" si="5"/>
        <v>0.5636999932276103</v>
      </c>
      <c r="P13" s="5"/>
      <c r="Q13" s="32"/>
    </row>
    <row r="14" spans="1:17" ht="12.75">
      <c r="A14" s="2" t="s">
        <v>16</v>
      </c>
      <c r="B14" s="28" t="s">
        <v>24</v>
      </c>
      <c r="C14" s="62">
        <v>55629011</v>
      </c>
      <c r="D14" s="63">
        <v>87476000</v>
      </c>
      <c r="E14" s="64">
        <f t="shared" si="0"/>
        <v>31846989</v>
      </c>
      <c r="F14" s="62">
        <v>58299205</v>
      </c>
      <c r="G14" s="63">
        <v>122018065</v>
      </c>
      <c r="H14" s="64">
        <f t="shared" si="1"/>
        <v>63718860</v>
      </c>
      <c r="I14" s="64">
        <v>126838125</v>
      </c>
      <c r="J14" s="29">
        <f t="shared" si="2"/>
        <v>57.248885837643236</v>
      </c>
      <c r="K14" s="30">
        <f t="shared" si="3"/>
        <v>109.2962759955303</v>
      </c>
      <c r="L14" s="83">
        <v>145746410</v>
      </c>
      <c r="M14" s="84">
        <v>173971086</v>
      </c>
      <c r="N14" s="31">
        <f t="shared" si="4"/>
        <v>21.8509594850398</v>
      </c>
      <c r="O14" s="30">
        <f t="shared" si="5"/>
        <v>36.62612073364881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145746410</v>
      </c>
      <c r="M15" s="84">
        <v>173971086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65898240</v>
      </c>
      <c r="D16" s="63">
        <v>96000000</v>
      </c>
      <c r="E16" s="64">
        <f t="shared" si="0"/>
        <v>30101760</v>
      </c>
      <c r="F16" s="62">
        <v>69061356</v>
      </c>
      <c r="G16" s="63">
        <v>100032000</v>
      </c>
      <c r="H16" s="64">
        <f t="shared" si="1"/>
        <v>30970644</v>
      </c>
      <c r="I16" s="64">
        <v>104233344</v>
      </c>
      <c r="J16" s="29">
        <f t="shared" si="2"/>
        <v>45.67915622632714</v>
      </c>
      <c r="K16" s="30">
        <f t="shared" si="3"/>
        <v>44.84511424884273</v>
      </c>
      <c r="L16" s="83">
        <v>145746410</v>
      </c>
      <c r="M16" s="84">
        <v>173971086</v>
      </c>
      <c r="N16" s="31">
        <f t="shared" si="4"/>
        <v>20.653517297613025</v>
      </c>
      <c r="O16" s="30">
        <f t="shared" si="5"/>
        <v>17.8021789206972</v>
      </c>
      <c r="P16" s="5"/>
      <c r="Q16" s="32"/>
    </row>
    <row r="17" spans="1:17" ht="12.75">
      <c r="A17" s="2" t="s">
        <v>16</v>
      </c>
      <c r="B17" s="28" t="s">
        <v>26</v>
      </c>
      <c r="C17" s="62">
        <v>113935667</v>
      </c>
      <c r="D17" s="63">
        <v>193079564</v>
      </c>
      <c r="E17" s="64">
        <f t="shared" si="0"/>
        <v>79143897</v>
      </c>
      <c r="F17" s="62">
        <v>119343696</v>
      </c>
      <c r="G17" s="63">
        <v>197644603</v>
      </c>
      <c r="H17" s="64">
        <f t="shared" si="1"/>
        <v>78300907</v>
      </c>
      <c r="I17" s="64">
        <v>205186476</v>
      </c>
      <c r="J17" s="41">
        <f t="shared" si="2"/>
        <v>69.46367110836327</v>
      </c>
      <c r="K17" s="30">
        <f t="shared" si="3"/>
        <v>65.6095877908792</v>
      </c>
      <c r="L17" s="87">
        <v>145746410</v>
      </c>
      <c r="M17" s="84">
        <v>173971086</v>
      </c>
      <c r="N17" s="31">
        <f t="shared" si="4"/>
        <v>54.30246755306014</v>
      </c>
      <c r="O17" s="30">
        <f t="shared" si="5"/>
        <v>45.00800035242638</v>
      </c>
      <c r="P17" s="5"/>
      <c r="Q17" s="32"/>
    </row>
    <row r="18" spans="1:17" ht="16.5">
      <c r="A18" s="2" t="s">
        <v>16</v>
      </c>
      <c r="B18" s="33" t="s">
        <v>27</v>
      </c>
      <c r="C18" s="65">
        <v>325310110</v>
      </c>
      <c r="D18" s="66">
        <v>471056520</v>
      </c>
      <c r="E18" s="67">
        <f t="shared" si="0"/>
        <v>145746410</v>
      </c>
      <c r="F18" s="65">
        <v>340861126</v>
      </c>
      <c r="G18" s="66">
        <v>514832212</v>
      </c>
      <c r="H18" s="67">
        <f t="shared" si="1"/>
        <v>173971086</v>
      </c>
      <c r="I18" s="67">
        <v>533486909</v>
      </c>
      <c r="J18" s="42">
        <f t="shared" si="2"/>
        <v>44.8022995657897</v>
      </c>
      <c r="K18" s="35">
        <f t="shared" si="3"/>
        <v>51.03869955531392</v>
      </c>
      <c r="L18" s="88">
        <v>145746410</v>
      </c>
      <c r="M18" s="86">
        <v>173971086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43788815</v>
      </c>
      <c r="D19" s="72">
        <v>-142661420</v>
      </c>
      <c r="E19" s="73">
        <f t="shared" si="0"/>
        <v>-186450235</v>
      </c>
      <c r="F19" s="74">
        <v>46146125</v>
      </c>
      <c r="G19" s="75">
        <v>-165535524</v>
      </c>
      <c r="H19" s="76">
        <f t="shared" si="1"/>
        <v>-211681649</v>
      </c>
      <c r="I19" s="76">
        <v>-171292808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14305185</v>
      </c>
      <c r="M22" s="84">
        <v>-10291441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3393721</v>
      </c>
      <c r="E23" s="64">
        <f t="shared" si="0"/>
        <v>3393721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14305185</v>
      </c>
      <c r="M23" s="84">
        <v>-10291441</v>
      </c>
      <c r="N23" s="31">
        <f t="shared" si="4"/>
        <v>23.72371276568601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49657536</v>
      </c>
      <c r="D24" s="63">
        <v>60569000</v>
      </c>
      <c r="E24" s="64">
        <f t="shared" si="0"/>
        <v>10911464</v>
      </c>
      <c r="F24" s="62">
        <v>164813845</v>
      </c>
      <c r="G24" s="63">
        <v>154522404</v>
      </c>
      <c r="H24" s="64">
        <f t="shared" si="1"/>
        <v>-10291441</v>
      </c>
      <c r="I24" s="64">
        <v>62037574</v>
      </c>
      <c r="J24" s="29">
        <f t="shared" si="2"/>
        <v>21.97343017583474</v>
      </c>
      <c r="K24" s="30">
        <f t="shared" si="3"/>
        <v>-6.244281844161818</v>
      </c>
      <c r="L24" s="83">
        <v>14305185</v>
      </c>
      <c r="M24" s="84">
        <v>-10291441</v>
      </c>
      <c r="N24" s="31">
        <f t="shared" si="4"/>
        <v>76.27628723431398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14305185</v>
      </c>
      <c r="M25" s="84">
        <v>-10291441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49657536</v>
      </c>
      <c r="D26" s="66">
        <v>63962721</v>
      </c>
      <c r="E26" s="67">
        <f t="shared" si="0"/>
        <v>14305185</v>
      </c>
      <c r="F26" s="65">
        <v>164813845</v>
      </c>
      <c r="G26" s="66">
        <v>154522404</v>
      </c>
      <c r="H26" s="67">
        <f t="shared" si="1"/>
        <v>-10291441</v>
      </c>
      <c r="I26" s="67">
        <v>62037574</v>
      </c>
      <c r="J26" s="42">
        <f t="shared" si="2"/>
        <v>28.807681879342546</v>
      </c>
      <c r="K26" s="35">
        <f t="shared" si="3"/>
        <v>-6.244281844161818</v>
      </c>
      <c r="L26" s="88">
        <v>14305185</v>
      </c>
      <c r="M26" s="86">
        <v>-10291441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6797631</v>
      </c>
      <c r="D28" s="63">
        <v>27981732</v>
      </c>
      <c r="E28" s="64">
        <f t="shared" si="0"/>
        <v>21184101</v>
      </c>
      <c r="F28" s="62">
        <v>42845934</v>
      </c>
      <c r="G28" s="63">
        <v>64524111</v>
      </c>
      <c r="H28" s="64">
        <f t="shared" si="1"/>
        <v>21678177</v>
      </c>
      <c r="I28" s="64">
        <v>33024111</v>
      </c>
      <c r="J28" s="29">
        <f t="shared" si="2"/>
        <v>311.6394667495191</v>
      </c>
      <c r="K28" s="30">
        <f t="shared" si="3"/>
        <v>50.59564578519866</v>
      </c>
      <c r="L28" s="83">
        <v>14305185</v>
      </c>
      <c r="M28" s="84">
        <v>-10291441</v>
      </c>
      <c r="N28" s="31">
        <f t="shared" si="4"/>
        <v>148.0868719978106</v>
      </c>
      <c r="O28" s="30">
        <f t="shared" si="5"/>
        <v>-210.6427758756038</v>
      </c>
      <c r="P28" s="5"/>
      <c r="Q28" s="32"/>
    </row>
    <row r="29" spans="1:17" ht="12.75">
      <c r="A29" s="6" t="s">
        <v>16</v>
      </c>
      <c r="B29" s="28" t="s">
        <v>36</v>
      </c>
      <c r="C29" s="62">
        <v>17507971</v>
      </c>
      <c r="D29" s="63">
        <v>15209324</v>
      </c>
      <c r="E29" s="64">
        <f t="shared" si="0"/>
        <v>-2298647</v>
      </c>
      <c r="F29" s="62">
        <v>0</v>
      </c>
      <c r="G29" s="63">
        <v>30952359</v>
      </c>
      <c r="H29" s="64">
        <f t="shared" si="1"/>
        <v>30952359</v>
      </c>
      <c r="I29" s="64">
        <v>16313463</v>
      </c>
      <c r="J29" s="29">
        <f t="shared" si="2"/>
        <v>-13.129145576035054</v>
      </c>
      <c r="K29" s="30">
        <f t="shared" si="3"/>
        <v>0</v>
      </c>
      <c r="L29" s="83">
        <v>14305185</v>
      </c>
      <c r="M29" s="84">
        <v>-10291441</v>
      </c>
      <c r="N29" s="31">
        <f t="shared" si="4"/>
        <v>-16.068628263108796</v>
      </c>
      <c r="O29" s="30">
        <f t="shared" si="5"/>
        <v>-300.7582611609006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14305185</v>
      </c>
      <c r="M30" s="84">
        <v>-10291441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60677722</v>
      </c>
      <c r="G31" s="63">
        <v>0</v>
      </c>
      <c r="H31" s="64">
        <f t="shared" si="1"/>
        <v>-60677722</v>
      </c>
      <c r="I31" s="64">
        <v>0</v>
      </c>
      <c r="J31" s="29">
        <f t="shared" si="2"/>
        <v>0</v>
      </c>
      <c r="K31" s="30">
        <f t="shared" si="3"/>
        <v>-100</v>
      </c>
      <c r="L31" s="83">
        <v>14305185</v>
      </c>
      <c r="M31" s="84">
        <v>-10291441</v>
      </c>
      <c r="N31" s="31">
        <f t="shared" si="4"/>
        <v>0</v>
      </c>
      <c r="O31" s="30">
        <f t="shared" si="5"/>
        <v>589.5940325557908</v>
      </c>
      <c r="P31" s="5"/>
      <c r="Q31" s="32"/>
    </row>
    <row r="32" spans="1:17" ht="12.75">
      <c r="A32" s="6" t="s">
        <v>16</v>
      </c>
      <c r="B32" s="28" t="s">
        <v>39</v>
      </c>
      <c r="C32" s="62">
        <v>25351934</v>
      </c>
      <c r="D32" s="63">
        <v>20771665</v>
      </c>
      <c r="E32" s="64">
        <f t="shared" si="0"/>
        <v>-4580269</v>
      </c>
      <c r="F32" s="62">
        <v>61290189</v>
      </c>
      <c r="G32" s="63">
        <v>59045934</v>
      </c>
      <c r="H32" s="64">
        <f t="shared" si="1"/>
        <v>-2244255</v>
      </c>
      <c r="I32" s="64">
        <v>12700000</v>
      </c>
      <c r="J32" s="29">
        <f t="shared" si="2"/>
        <v>-18.06674394150758</v>
      </c>
      <c r="K32" s="30">
        <f t="shared" si="3"/>
        <v>-3.6616871910771884</v>
      </c>
      <c r="L32" s="83">
        <v>14305185</v>
      </c>
      <c r="M32" s="84">
        <v>-10291441</v>
      </c>
      <c r="N32" s="31">
        <f t="shared" si="4"/>
        <v>-32.01824373470179</v>
      </c>
      <c r="O32" s="30">
        <f t="shared" si="5"/>
        <v>21.807004480713633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49657536</v>
      </c>
      <c r="D33" s="81">
        <v>63962721</v>
      </c>
      <c r="E33" s="82">
        <f t="shared" si="0"/>
        <v>14305185</v>
      </c>
      <c r="F33" s="80">
        <v>164813845</v>
      </c>
      <c r="G33" s="81">
        <v>154522404</v>
      </c>
      <c r="H33" s="82">
        <f t="shared" si="1"/>
        <v>-10291441</v>
      </c>
      <c r="I33" s="82">
        <v>62037574</v>
      </c>
      <c r="J33" s="57">
        <f t="shared" si="2"/>
        <v>28.807681879342546</v>
      </c>
      <c r="K33" s="58">
        <f t="shared" si="3"/>
        <v>-6.244281844161818</v>
      </c>
      <c r="L33" s="95">
        <v>14305185</v>
      </c>
      <c r="M33" s="96">
        <v>-10291441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75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5093920</v>
      </c>
      <c r="M8" s="84">
        <v>-65210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5093920</v>
      </c>
      <c r="M9" s="84">
        <v>-65210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139454080</v>
      </c>
      <c r="D10" s="63">
        <v>144548000</v>
      </c>
      <c r="E10" s="64">
        <f aca="true" t="shared" si="0" ref="E10:E33">$D10-$C10</f>
        <v>5093920</v>
      </c>
      <c r="F10" s="62">
        <v>143088210</v>
      </c>
      <c r="G10" s="63">
        <v>143023000</v>
      </c>
      <c r="H10" s="64">
        <f aca="true" t="shared" si="1" ref="H10:H33">$G10-$F10</f>
        <v>-65210</v>
      </c>
      <c r="I10" s="64">
        <v>145625000</v>
      </c>
      <c r="J10" s="29">
        <f aca="true" t="shared" si="2" ref="J10:J33">IF(($C10=0),0,(($E10/$C10)*100))</f>
        <v>3.6527579544463666</v>
      </c>
      <c r="K10" s="30">
        <f aca="true" t="shared" si="3" ref="K10:K33">IF(($F10=0),0,(($H10/$F10)*100))</f>
        <v>-0.04557328657616166</v>
      </c>
      <c r="L10" s="83">
        <v>5093920</v>
      </c>
      <c r="M10" s="84">
        <v>-65210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139454080</v>
      </c>
      <c r="D11" s="66">
        <v>144548000</v>
      </c>
      <c r="E11" s="67">
        <f t="shared" si="0"/>
        <v>5093920</v>
      </c>
      <c r="F11" s="65">
        <v>143088210</v>
      </c>
      <c r="G11" s="66">
        <v>143023000</v>
      </c>
      <c r="H11" s="67">
        <f t="shared" si="1"/>
        <v>-65210</v>
      </c>
      <c r="I11" s="67">
        <v>145625000</v>
      </c>
      <c r="J11" s="34">
        <f t="shared" si="2"/>
        <v>3.6527579544463666</v>
      </c>
      <c r="K11" s="35">
        <f t="shared" si="3"/>
        <v>-0.04557328657616166</v>
      </c>
      <c r="L11" s="85">
        <v>5093920</v>
      </c>
      <c r="M11" s="86">
        <v>-65210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87400160</v>
      </c>
      <c r="D13" s="63">
        <v>84190340</v>
      </c>
      <c r="E13" s="64">
        <f t="shared" si="0"/>
        <v>-3209820</v>
      </c>
      <c r="F13" s="62">
        <v>87450240</v>
      </c>
      <c r="G13" s="63">
        <v>88648460</v>
      </c>
      <c r="H13" s="64">
        <f t="shared" si="1"/>
        <v>1198220</v>
      </c>
      <c r="I13" s="64">
        <v>92467900</v>
      </c>
      <c r="J13" s="29">
        <f t="shared" si="2"/>
        <v>-3.672556205846763</v>
      </c>
      <c r="K13" s="30">
        <f t="shared" si="3"/>
        <v>1.3701734838006163</v>
      </c>
      <c r="L13" s="83">
        <v>11407279</v>
      </c>
      <c r="M13" s="84">
        <v>-2772114</v>
      </c>
      <c r="N13" s="31">
        <f t="shared" si="4"/>
        <v>-28.1383492066776</v>
      </c>
      <c r="O13" s="30">
        <f t="shared" si="5"/>
        <v>-43.22405211329693</v>
      </c>
      <c r="P13" s="5"/>
      <c r="Q13" s="32"/>
    </row>
    <row r="14" spans="1:17" ht="12.75">
      <c r="A14" s="2" t="s">
        <v>16</v>
      </c>
      <c r="B14" s="28" t="s">
        <v>24</v>
      </c>
      <c r="C14" s="62">
        <v>3000</v>
      </c>
      <c r="D14" s="63">
        <v>10000</v>
      </c>
      <c r="E14" s="64">
        <f t="shared" si="0"/>
        <v>7000</v>
      </c>
      <c r="F14" s="62">
        <v>3000</v>
      </c>
      <c r="G14" s="63">
        <v>10000</v>
      </c>
      <c r="H14" s="64">
        <f t="shared" si="1"/>
        <v>7000</v>
      </c>
      <c r="I14" s="64">
        <v>10000</v>
      </c>
      <c r="J14" s="29">
        <f t="shared" si="2"/>
        <v>233.33333333333334</v>
      </c>
      <c r="K14" s="30">
        <f t="shared" si="3"/>
        <v>233.33333333333334</v>
      </c>
      <c r="L14" s="83">
        <v>11407279</v>
      </c>
      <c r="M14" s="84">
        <v>-2772114</v>
      </c>
      <c r="N14" s="31">
        <f t="shared" si="4"/>
        <v>0.06136432711078602</v>
      </c>
      <c r="O14" s="30">
        <f t="shared" si="5"/>
        <v>-0.2525148677146755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11407279</v>
      </c>
      <c r="M15" s="84">
        <v>-2772114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11407279</v>
      </c>
      <c r="M16" s="84">
        <v>-2772114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62895498</v>
      </c>
      <c r="D17" s="63">
        <v>77505597</v>
      </c>
      <c r="E17" s="64">
        <f t="shared" si="0"/>
        <v>14610099</v>
      </c>
      <c r="F17" s="62">
        <v>62924058</v>
      </c>
      <c r="G17" s="63">
        <v>58946724</v>
      </c>
      <c r="H17" s="64">
        <f t="shared" si="1"/>
        <v>-3977334</v>
      </c>
      <c r="I17" s="64">
        <v>60409324</v>
      </c>
      <c r="J17" s="41">
        <f t="shared" si="2"/>
        <v>23.229164987293686</v>
      </c>
      <c r="K17" s="30">
        <f t="shared" si="3"/>
        <v>-6.3208479020854</v>
      </c>
      <c r="L17" s="87">
        <v>11407279</v>
      </c>
      <c r="M17" s="84">
        <v>-2772114</v>
      </c>
      <c r="N17" s="31">
        <f t="shared" si="4"/>
        <v>128.0769848795668</v>
      </c>
      <c r="O17" s="30">
        <f t="shared" si="5"/>
        <v>143.47656698101162</v>
      </c>
      <c r="P17" s="5"/>
      <c r="Q17" s="32"/>
    </row>
    <row r="18" spans="1:17" ht="16.5">
      <c r="A18" s="2" t="s">
        <v>16</v>
      </c>
      <c r="B18" s="33" t="s">
        <v>27</v>
      </c>
      <c r="C18" s="65">
        <v>150298658</v>
      </c>
      <c r="D18" s="66">
        <v>161705937</v>
      </c>
      <c r="E18" s="67">
        <f t="shared" si="0"/>
        <v>11407279</v>
      </c>
      <c r="F18" s="65">
        <v>150377298</v>
      </c>
      <c r="G18" s="66">
        <v>147605184</v>
      </c>
      <c r="H18" s="67">
        <f t="shared" si="1"/>
        <v>-2772114</v>
      </c>
      <c r="I18" s="67">
        <v>152887224</v>
      </c>
      <c r="J18" s="42">
        <f t="shared" si="2"/>
        <v>7.5897410873755105</v>
      </c>
      <c r="K18" s="35">
        <f t="shared" si="3"/>
        <v>-1.8434391606105331</v>
      </c>
      <c r="L18" s="88">
        <v>11407279</v>
      </c>
      <c r="M18" s="86">
        <v>-2772114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-10844578</v>
      </c>
      <c r="D19" s="72">
        <v>-17157937</v>
      </c>
      <c r="E19" s="73">
        <f t="shared" si="0"/>
        <v>-6313359</v>
      </c>
      <c r="F19" s="74">
        <v>-7289088</v>
      </c>
      <c r="G19" s="75">
        <v>-4582184</v>
      </c>
      <c r="H19" s="76">
        <f t="shared" si="1"/>
        <v>2706904</v>
      </c>
      <c r="I19" s="76">
        <v>-7262224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11979060</v>
      </c>
      <c r="M22" s="84">
        <v>400000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200000</v>
      </c>
      <c r="D23" s="63">
        <v>12179060</v>
      </c>
      <c r="E23" s="64">
        <f t="shared" si="0"/>
        <v>11979060</v>
      </c>
      <c r="F23" s="62">
        <v>0</v>
      </c>
      <c r="G23" s="63">
        <v>400000</v>
      </c>
      <c r="H23" s="64">
        <f t="shared" si="1"/>
        <v>400000</v>
      </c>
      <c r="I23" s="64">
        <v>5150</v>
      </c>
      <c r="J23" s="29">
        <f t="shared" si="2"/>
        <v>5989.53</v>
      </c>
      <c r="K23" s="30">
        <f t="shared" si="3"/>
        <v>0</v>
      </c>
      <c r="L23" s="83">
        <v>11979060</v>
      </c>
      <c r="M23" s="84">
        <v>400000</v>
      </c>
      <c r="N23" s="31">
        <f t="shared" si="4"/>
        <v>100</v>
      </c>
      <c r="O23" s="30">
        <f t="shared" si="5"/>
        <v>100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0</v>
      </c>
      <c r="E24" s="64">
        <f t="shared" si="0"/>
        <v>0</v>
      </c>
      <c r="F24" s="62">
        <v>0</v>
      </c>
      <c r="G24" s="63">
        <v>0</v>
      </c>
      <c r="H24" s="64">
        <f t="shared" si="1"/>
        <v>0</v>
      </c>
      <c r="I24" s="64">
        <v>0</v>
      </c>
      <c r="J24" s="29">
        <f t="shared" si="2"/>
        <v>0</v>
      </c>
      <c r="K24" s="30">
        <f t="shared" si="3"/>
        <v>0</v>
      </c>
      <c r="L24" s="83">
        <v>11979060</v>
      </c>
      <c r="M24" s="84">
        <v>400000</v>
      </c>
      <c r="N24" s="31">
        <f t="shared" si="4"/>
        <v>0</v>
      </c>
      <c r="O24" s="30">
        <f t="shared" si="5"/>
        <v>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11979060</v>
      </c>
      <c r="M25" s="84">
        <v>400000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200000</v>
      </c>
      <c r="D26" s="66">
        <v>12179060</v>
      </c>
      <c r="E26" s="67">
        <f t="shared" si="0"/>
        <v>11979060</v>
      </c>
      <c r="F26" s="65">
        <v>0</v>
      </c>
      <c r="G26" s="66">
        <v>400000</v>
      </c>
      <c r="H26" s="67">
        <f t="shared" si="1"/>
        <v>400000</v>
      </c>
      <c r="I26" s="67">
        <v>5150</v>
      </c>
      <c r="J26" s="42">
        <f t="shared" si="2"/>
        <v>5989.53</v>
      </c>
      <c r="K26" s="35">
        <f t="shared" si="3"/>
        <v>0</v>
      </c>
      <c r="L26" s="88">
        <v>11979060</v>
      </c>
      <c r="M26" s="86">
        <v>400000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11979060</v>
      </c>
      <c r="M28" s="84">
        <v>400000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11979060</v>
      </c>
      <c r="M29" s="84">
        <v>400000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11979060</v>
      </c>
      <c r="M30" s="84">
        <v>400000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11979060</v>
      </c>
      <c r="M31" s="84">
        <v>400000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200000</v>
      </c>
      <c r="D32" s="63">
        <v>12179060</v>
      </c>
      <c r="E32" s="64">
        <f t="shared" si="0"/>
        <v>11979060</v>
      </c>
      <c r="F32" s="62">
        <v>0</v>
      </c>
      <c r="G32" s="63">
        <v>400000</v>
      </c>
      <c r="H32" s="64">
        <f t="shared" si="1"/>
        <v>400000</v>
      </c>
      <c r="I32" s="64">
        <v>5150</v>
      </c>
      <c r="J32" s="29">
        <f t="shared" si="2"/>
        <v>5989.53</v>
      </c>
      <c r="K32" s="30">
        <f t="shared" si="3"/>
        <v>0</v>
      </c>
      <c r="L32" s="83">
        <v>11979060</v>
      </c>
      <c r="M32" s="84">
        <v>400000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200000</v>
      </c>
      <c r="D33" s="81">
        <v>12179060</v>
      </c>
      <c r="E33" s="82">
        <f t="shared" si="0"/>
        <v>11979060</v>
      </c>
      <c r="F33" s="80">
        <v>0</v>
      </c>
      <c r="G33" s="81">
        <v>400000</v>
      </c>
      <c r="H33" s="82">
        <f t="shared" si="1"/>
        <v>400000</v>
      </c>
      <c r="I33" s="82">
        <v>5150</v>
      </c>
      <c r="J33" s="57">
        <f t="shared" si="2"/>
        <v>5989.53</v>
      </c>
      <c r="K33" s="58">
        <f t="shared" si="3"/>
        <v>0</v>
      </c>
      <c r="L33" s="95">
        <v>11979060</v>
      </c>
      <c r="M33" s="96">
        <v>400000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175404174</v>
      </c>
      <c r="D8" s="63">
        <v>154700773</v>
      </c>
      <c r="E8" s="64">
        <f>$D8-$C8</f>
        <v>-20703401</v>
      </c>
      <c r="F8" s="62">
        <v>183472765</v>
      </c>
      <c r="G8" s="63">
        <v>161198207</v>
      </c>
      <c r="H8" s="64">
        <f>$G8-$F8</f>
        <v>-22274558</v>
      </c>
      <c r="I8" s="64">
        <v>168290930</v>
      </c>
      <c r="J8" s="29">
        <f>IF(($C8=0),0,(($E8/$C8)*100))</f>
        <v>-11.803254465312781</v>
      </c>
      <c r="K8" s="30">
        <f>IF(($F8=0),0,(($H8/$F8)*100))</f>
        <v>-12.140525597900048</v>
      </c>
      <c r="L8" s="83">
        <v>-66771701</v>
      </c>
      <c r="M8" s="84">
        <v>-76319956</v>
      </c>
      <c r="N8" s="31">
        <f>IF(($L8=0),0,(($E8/$L8)*100))</f>
        <v>31.00625068694895</v>
      </c>
      <c r="O8" s="30">
        <f>IF(($M8=0),0,(($H8/$M8)*100))</f>
        <v>29.185758440426774</v>
      </c>
      <c r="P8" s="5"/>
      <c r="Q8" s="32"/>
    </row>
    <row r="9" spans="1:17" ht="12.75">
      <c r="A9" s="2" t="s">
        <v>16</v>
      </c>
      <c r="B9" s="28" t="s">
        <v>19</v>
      </c>
      <c r="C9" s="62">
        <v>337533208</v>
      </c>
      <c r="D9" s="63">
        <v>298887657</v>
      </c>
      <c r="E9" s="64">
        <f>$D9-$C9</f>
        <v>-38645551</v>
      </c>
      <c r="F9" s="62">
        <v>353060361</v>
      </c>
      <c r="G9" s="63">
        <v>311440939</v>
      </c>
      <c r="H9" s="64">
        <f>$G9-$F9</f>
        <v>-41619422</v>
      </c>
      <c r="I9" s="64">
        <v>325144343</v>
      </c>
      <c r="J9" s="29">
        <f>IF(($C9=0),0,(($E9/$C9)*100))</f>
        <v>-11.449407075821707</v>
      </c>
      <c r="K9" s="30">
        <f>IF(($F9=0),0,(($H9/$F9)*100))</f>
        <v>-11.788188819078446</v>
      </c>
      <c r="L9" s="83">
        <v>-66771701</v>
      </c>
      <c r="M9" s="84">
        <v>-76319956</v>
      </c>
      <c r="N9" s="31">
        <f>IF(($L9=0),0,(($E9/$L9)*100))</f>
        <v>57.8771401974618</v>
      </c>
      <c r="O9" s="30">
        <f>IF(($M9=0),0,(($H9/$M9)*100))</f>
        <v>54.53281707866813</v>
      </c>
      <c r="P9" s="5"/>
      <c r="Q9" s="32"/>
    </row>
    <row r="10" spans="1:17" ht="12.75">
      <c r="A10" s="2" t="s">
        <v>16</v>
      </c>
      <c r="B10" s="28" t="s">
        <v>20</v>
      </c>
      <c r="C10" s="62">
        <v>114221474</v>
      </c>
      <c r="D10" s="63">
        <v>106798725</v>
      </c>
      <c r="E10" s="64">
        <f aca="true" t="shared" si="0" ref="E10:E33">$D10-$C10</f>
        <v>-7422749</v>
      </c>
      <c r="F10" s="62">
        <v>125385222</v>
      </c>
      <c r="G10" s="63">
        <v>112959246</v>
      </c>
      <c r="H10" s="64">
        <f aca="true" t="shared" si="1" ref="H10:H33">$G10-$F10</f>
        <v>-12425976</v>
      </c>
      <c r="I10" s="64">
        <v>118423358</v>
      </c>
      <c r="J10" s="29">
        <f aca="true" t="shared" si="2" ref="J10:J33">IF(($C10=0),0,(($E10/$C10)*100))</f>
        <v>-6.498558230827944</v>
      </c>
      <c r="K10" s="30">
        <f aca="true" t="shared" si="3" ref="K10:K33">IF(($F10=0),0,(($H10/$F10)*100))</f>
        <v>-9.910239661257688</v>
      </c>
      <c r="L10" s="83">
        <v>-66771701</v>
      </c>
      <c r="M10" s="84">
        <v>-76319956</v>
      </c>
      <c r="N10" s="31">
        <f aca="true" t="shared" si="4" ref="N10:N33">IF(($L10=0),0,(($E10/$L10)*100))</f>
        <v>11.116609115589252</v>
      </c>
      <c r="O10" s="30">
        <f aca="true" t="shared" si="5" ref="O10:O33">IF(($M10=0),0,(($H10/$M10)*100))</f>
        <v>16.2814244809051</v>
      </c>
      <c r="P10" s="5"/>
      <c r="Q10" s="32"/>
    </row>
    <row r="11" spans="1:17" ht="16.5">
      <c r="A11" s="6" t="s">
        <v>16</v>
      </c>
      <c r="B11" s="33" t="s">
        <v>21</v>
      </c>
      <c r="C11" s="65">
        <v>627158856</v>
      </c>
      <c r="D11" s="66">
        <v>560387155</v>
      </c>
      <c r="E11" s="67">
        <f t="shared" si="0"/>
        <v>-66771701</v>
      </c>
      <c r="F11" s="65">
        <v>661918348</v>
      </c>
      <c r="G11" s="66">
        <v>585598392</v>
      </c>
      <c r="H11" s="67">
        <f t="shared" si="1"/>
        <v>-76319956</v>
      </c>
      <c r="I11" s="67">
        <v>611858631</v>
      </c>
      <c r="J11" s="34">
        <f t="shared" si="2"/>
        <v>-10.646696664042643</v>
      </c>
      <c r="K11" s="35">
        <f t="shared" si="3"/>
        <v>-11.530116400399283</v>
      </c>
      <c r="L11" s="85">
        <v>-66771701</v>
      </c>
      <c r="M11" s="86">
        <v>-76319956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175140683</v>
      </c>
      <c r="D13" s="63">
        <v>181655092</v>
      </c>
      <c r="E13" s="64">
        <f t="shared" si="0"/>
        <v>6514409</v>
      </c>
      <c r="F13" s="62">
        <v>183197155</v>
      </c>
      <c r="G13" s="63">
        <v>189293544</v>
      </c>
      <c r="H13" s="64">
        <f t="shared" si="1"/>
        <v>6096389</v>
      </c>
      <c r="I13" s="64">
        <v>197569115</v>
      </c>
      <c r="J13" s="29">
        <f t="shared" si="2"/>
        <v>3.719529288349298</v>
      </c>
      <c r="K13" s="30">
        <f t="shared" si="3"/>
        <v>3.327774931875989</v>
      </c>
      <c r="L13" s="83">
        <v>4097792</v>
      </c>
      <c r="M13" s="84">
        <v>1708290</v>
      </c>
      <c r="N13" s="31">
        <f t="shared" si="4"/>
        <v>158.9736375101518</v>
      </c>
      <c r="O13" s="30">
        <f t="shared" si="5"/>
        <v>356.8708474556428</v>
      </c>
      <c r="P13" s="5"/>
      <c r="Q13" s="32"/>
    </row>
    <row r="14" spans="1:17" ht="12.75">
      <c r="A14" s="2" t="s">
        <v>16</v>
      </c>
      <c r="B14" s="28" t="s">
        <v>24</v>
      </c>
      <c r="C14" s="62">
        <v>11472811</v>
      </c>
      <c r="D14" s="63">
        <v>10600000</v>
      </c>
      <c r="E14" s="64">
        <f t="shared" si="0"/>
        <v>-872811</v>
      </c>
      <c r="F14" s="62">
        <v>12000561</v>
      </c>
      <c r="G14" s="63">
        <v>11045200</v>
      </c>
      <c r="H14" s="64">
        <f t="shared" si="1"/>
        <v>-955361</v>
      </c>
      <c r="I14" s="64">
        <v>11531189</v>
      </c>
      <c r="J14" s="29">
        <f t="shared" si="2"/>
        <v>-7.607647332462811</v>
      </c>
      <c r="K14" s="30">
        <f t="shared" si="3"/>
        <v>-7.960969491342946</v>
      </c>
      <c r="L14" s="83">
        <v>4097792</v>
      </c>
      <c r="M14" s="84">
        <v>1708290</v>
      </c>
      <c r="N14" s="31">
        <f t="shared" si="4"/>
        <v>-21.299543754294998</v>
      </c>
      <c r="O14" s="30">
        <f t="shared" si="5"/>
        <v>-55.92498931680219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4097792</v>
      </c>
      <c r="M15" s="84">
        <v>1708290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129084610</v>
      </c>
      <c r="D16" s="63">
        <v>140208655</v>
      </c>
      <c r="E16" s="64">
        <f t="shared" si="0"/>
        <v>11124045</v>
      </c>
      <c r="F16" s="62">
        <v>130233463</v>
      </c>
      <c r="G16" s="63">
        <v>146097419</v>
      </c>
      <c r="H16" s="64">
        <f t="shared" si="1"/>
        <v>15863956</v>
      </c>
      <c r="I16" s="64">
        <v>152525705</v>
      </c>
      <c r="J16" s="29">
        <f t="shared" si="2"/>
        <v>8.617638462090872</v>
      </c>
      <c r="K16" s="30">
        <f t="shared" si="3"/>
        <v>12.181167293386032</v>
      </c>
      <c r="L16" s="83">
        <v>4097792</v>
      </c>
      <c r="M16" s="84">
        <v>1708290</v>
      </c>
      <c r="N16" s="31">
        <f t="shared" si="4"/>
        <v>271.4643642234647</v>
      </c>
      <c r="O16" s="30">
        <f t="shared" si="5"/>
        <v>928.6453705167155</v>
      </c>
      <c r="P16" s="5"/>
      <c r="Q16" s="32"/>
    </row>
    <row r="17" spans="1:17" ht="12.75">
      <c r="A17" s="2" t="s">
        <v>16</v>
      </c>
      <c r="B17" s="28" t="s">
        <v>26</v>
      </c>
      <c r="C17" s="62">
        <v>218683680</v>
      </c>
      <c r="D17" s="63">
        <v>206015829</v>
      </c>
      <c r="E17" s="64">
        <f t="shared" si="0"/>
        <v>-12667851</v>
      </c>
      <c r="F17" s="62">
        <v>225653690</v>
      </c>
      <c r="G17" s="63">
        <v>206356996</v>
      </c>
      <c r="H17" s="64">
        <f t="shared" si="1"/>
        <v>-19296694</v>
      </c>
      <c r="I17" s="64">
        <v>212395029</v>
      </c>
      <c r="J17" s="41">
        <f t="shared" si="2"/>
        <v>-5.792773836621004</v>
      </c>
      <c r="K17" s="30">
        <f t="shared" si="3"/>
        <v>-8.551463971185226</v>
      </c>
      <c r="L17" s="87">
        <v>4097792</v>
      </c>
      <c r="M17" s="84">
        <v>1708290</v>
      </c>
      <c r="N17" s="31">
        <f t="shared" si="4"/>
        <v>-309.1384579793215</v>
      </c>
      <c r="O17" s="30">
        <f t="shared" si="5"/>
        <v>-1129.591228655556</v>
      </c>
      <c r="P17" s="5"/>
      <c r="Q17" s="32"/>
    </row>
    <row r="18" spans="1:17" ht="16.5">
      <c r="A18" s="2" t="s">
        <v>16</v>
      </c>
      <c r="B18" s="33" t="s">
        <v>27</v>
      </c>
      <c r="C18" s="65">
        <v>534381784</v>
      </c>
      <c r="D18" s="66">
        <v>538479576</v>
      </c>
      <c r="E18" s="67">
        <f t="shared" si="0"/>
        <v>4097792</v>
      </c>
      <c r="F18" s="65">
        <v>551084869</v>
      </c>
      <c r="G18" s="66">
        <v>552793159</v>
      </c>
      <c r="H18" s="67">
        <f t="shared" si="1"/>
        <v>1708290</v>
      </c>
      <c r="I18" s="67">
        <v>574021038</v>
      </c>
      <c r="J18" s="42">
        <f t="shared" si="2"/>
        <v>0.7668285339606561</v>
      </c>
      <c r="K18" s="35">
        <f t="shared" si="3"/>
        <v>0.3099867363623805</v>
      </c>
      <c r="L18" s="88">
        <v>4097792</v>
      </c>
      <c r="M18" s="86">
        <v>1708290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92777072</v>
      </c>
      <c r="D19" s="72">
        <v>21907579</v>
      </c>
      <c r="E19" s="73">
        <f t="shared" si="0"/>
        <v>-70869493</v>
      </c>
      <c r="F19" s="74">
        <v>110833479</v>
      </c>
      <c r="G19" s="75">
        <v>32805233</v>
      </c>
      <c r="H19" s="76">
        <f t="shared" si="1"/>
        <v>-78028246</v>
      </c>
      <c r="I19" s="76">
        <v>37837593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30706987</v>
      </c>
      <c r="M22" s="84">
        <v>48721000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21885987</v>
      </c>
      <c r="E23" s="64">
        <f t="shared" si="0"/>
        <v>21885987</v>
      </c>
      <c r="F23" s="62">
        <v>0</v>
      </c>
      <c r="G23" s="63">
        <v>7721000</v>
      </c>
      <c r="H23" s="64">
        <f t="shared" si="1"/>
        <v>7721000</v>
      </c>
      <c r="I23" s="64">
        <v>5457500</v>
      </c>
      <c r="J23" s="29">
        <f t="shared" si="2"/>
        <v>0</v>
      </c>
      <c r="K23" s="30">
        <f t="shared" si="3"/>
        <v>0</v>
      </c>
      <c r="L23" s="83">
        <v>30706987</v>
      </c>
      <c r="M23" s="84">
        <v>48721000</v>
      </c>
      <c r="N23" s="31">
        <f t="shared" si="4"/>
        <v>71.2736387975805</v>
      </c>
      <c r="O23" s="30">
        <f t="shared" si="5"/>
        <v>15.847375874879416</v>
      </c>
      <c r="P23" s="5"/>
      <c r="Q23" s="32"/>
    </row>
    <row r="24" spans="1:17" ht="12.75">
      <c r="A24" s="6" t="s">
        <v>16</v>
      </c>
      <c r="B24" s="28" t="s">
        <v>32</v>
      </c>
      <c r="C24" s="62">
        <v>36580000</v>
      </c>
      <c r="D24" s="63">
        <v>45401000</v>
      </c>
      <c r="E24" s="64">
        <f t="shared" si="0"/>
        <v>8821000</v>
      </c>
      <c r="F24" s="62">
        <v>32908000</v>
      </c>
      <c r="G24" s="63">
        <v>73908000</v>
      </c>
      <c r="H24" s="64">
        <f t="shared" si="1"/>
        <v>41000000</v>
      </c>
      <c r="I24" s="64">
        <v>92412000</v>
      </c>
      <c r="J24" s="29">
        <f t="shared" si="2"/>
        <v>24.114270092946967</v>
      </c>
      <c r="K24" s="30">
        <f t="shared" si="3"/>
        <v>124.58976540658806</v>
      </c>
      <c r="L24" s="83">
        <v>30706987</v>
      </c>
      <c r="M24" s="84">
        <v>48721000</v>
      </c>
      <c r="N24" s="31">
        <f t="shared" si="4"/>
        <v>28.726361202419504</v>
      </c>
      <c r="O24" s="30">
        <f t="shared" si="5"/>
        <v>84.1526241251206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30706987</v>
      </c>
      <c r="M25" s="84">
        <v>48721000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36580000</v>
      </c>
      <c r="D26" s="66">
        <v>67286987</v>
      </c>
      <c r="E26" s="67">
        <f t="shared" si="0"/>
        <v>30706987</v>
      </c>
      <c r="F26" s="65">
        <v>32908000</v>
      </c>
      <c r="G26" s="66">
        <v>81629000</v>
      </c>
      <c r="H26" s="67">
        <f t="shared" si="1"/>
        <v>48721000</v>
      </c>
      <c r="I26" s="67">
        <v>97869500</v>
      </c>
      <c r="J26" s="42">
        <f t="shared" si="2"/>
        <v>83.94474302897758</v>
      </c>
      <c r="K26" s="35">
        <f t="shared" si="3"/>
        <v>148.0521453749848</v>
      </c>
      <c r="L26" s="88">
        <v>30706987</v>
      </c>
      <c r="M26" s="86">
        <v>48721000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27441000</v>
      </c>
      <c r="D28" s="63">
        <v>18688000</v>
      </c>
      <c r="E28" s="64">
        <f t="shared" si="0"/>
        <v>-8753000</v>
      </c>
      <c r="F28" s="62">
        <v>37908000</v>
      </c>
      <c r="G28" s="63">
        <v>41000000</v>
      </c>
      <c r="H28" s="64">
        <f t="shared" si="1"/>
        <v>3092000</v>
      </c>
      <c r="I28" s="64">
        <v>59125000</v>
      </c>
      <c r="J28" s="29">
        <f t="shared" si="2"/>
        <v>-31.897525600378994</v>
      </c>
      <c r="K28" s="30">
        <f t="shared" si="3"/>
        <v>8.15658963807112</v>
      </c>
      <c r="L28" s="83">
        <v>-67097013</v>
      </c>
      <c r="M28" s="84">
        <v>-105352000</v>
      </c>
      <c r="N28" s="31">
        <f t="shared" si="4"/>
        <v>13.045290108517946</v>
      </c>
      <c r="O28" s="30">
        <f t="shared" si="5"/>
        <v>-2.9349229250512567</v>
      </c>
      <c r="P28" s="5"/>
      <c r="Q28" s="32"/>
    </row>
    <row r="29" spans="1:17" ht="12.75">
      <c r="A29" s="6" t="s">
        <v>16</v>
      </c>
      <c r="B29" s="28" t="s">
        <v>36</v>
      </c>
      <c r="C29" s="62">
        <v>27139000</v>
      </c>
      <c r="D29" s="63">
        <v>20700000</v>
      </c>
      <c r="E29" s="64">
        <f t="shared" si="0"/>
        <v>-6439000</v>
      </c>
      <c r="F29" s="62">
        <v>20000000</v>
      </c>
      <c r="G29" s="63">
        <v>23600000</v>
      </c>
      <c r="H29" s="64">
        <f t="shared" si="1"/>
        <v>3600000</v>
      </c>
      <c r="I29" s="64">
        <v>23600000</v>
      </c>
      <c r="J29" s="29">
        <f t="shared" si="2"/>
        <v>-23.726003168871365</v>
      </c>
      <c r="K29" s="30">
        <f t="shared" si="3"/>
        <v>18</v>
      </c>
      <c r="L29" s="83">
        <v>-67097013</v>
      </c>
      <c r="M29" s="84">
        <v>-105352000</v>
      </c>
      <c r="N29" s="31">
        <f t="shared" si="4"/>
        <v>9.596552383039764</v>
      </c>
      <c r="O29" s="30">
        <f t="shared" si="5"/>
        <v>-3.4171159541347107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-67097013</v>
      </c>
      <c r="M30" s="84">
        <v>-105352000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1004000</v>
      </c>
      <c r="E31" s="64">
        <f t="shared" si="0"/>
        <v>1004000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-67097013</v>
      </c>
      <c r="M31" s="84">
        <v>-105352000</v>
      </c>
      <c r="N31" s="31">
        <f t="shared" si="4"/>
        <v>-1.4963408281677157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79804000</v>
      </c>
      <c r="D32" s="63">
        <v>26894987</v>
      </c>
      <c r="E32" s="64">
        <f t="shared" si="0"/>
        <v>-52909013</v>
      </c>
      <c r="F32" s="62">
        <v>129073000</v>
      </c>
      <c r="G32" s="63">
        <v>17029000</v>
      </c>
      <c r="H32" s="64">
        <f t="shared" si="1"/>
        <v>-112044000</v>
      </c>
      <c r="I32" s="64">
        <v>15144500</v>
      </c>
      <c r="J32" s="29">
        <f t="shared" si="2"/>
        <v>-66.2986980602476</v>
      </c>
      <c r="K32" s="30">
        <f t="shared" si="3"/>
        <v>-86.80669078738389</v>
      </c>
      <c r="L32" s="83">
        <v>-67097013</v>
      </c>
      <c r="M32" s="84">
        <v>-105352000</v>
      </c>
      <c r="N32" s="31">
        <f t="shared" si="4"/>
        <v>78.85449833661</v>
      </c>
      <c r="O32" s="30">
        <f t="shared" si="5"/>
        <v>106.35203887918595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134384000</v>
      </c>
      <c r="D33" s="81">
        <v>67286987</v>
      </c>
      <c r="E33" s="82">
        <f t="shared" si="0"/>
        <v>-67097013</v>
      </c>
      <c r="F33" s="80">
        <v>186981000</v>
      </c>
      <c r="G33" s="81">
        <v>81629000</v>
      </c>
      <c r="H33" s="82">
        <f t="shared" si="1"/>
        <v>-105352000</v>
      </c>
      <c r="I33" s="82">
        <v>97869500</v>
      </c>
      <c r="J33" s="57">
        <f t="shared" si="2"/>
        <v>-49.929316734135014</v>
      </c>
      <c r="K33" s="58">
        <f t="shared" si="3"/>
        <v>-56.343692674656786</v>
      </c>
      <c r="L33" s="95">
        <v>-67097013</v>
      </c>
      <c r="M33" s="96">
        <v>-105352000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0</v>
      </c>
      <c r="D8" s="63">
        <v>0</v>
      </c>
      <c r="E8" s="64">
        <f>$D8-$C8</f>
        <v>0</v>
      </c>
      <c r="F8" s="62">
        <v>0</v>
      </c>
      <c r="G8" s="63">
        <v>0</v>
      </c>
      <c r="H8" s="64">
        <f>$G8-$F8</f>
        <v>0</v>
      </c>
      <c r="I8" s="64">
        <v>0</v>
      </c>
      <c r="J8" s="29">
        <f>IF(($C8=0),0,(($E8/$C8)*100))</f>
        <v>0</v>
      </c>
      <c r="K8" s="30">
        <f>IF(($F8=0),0,(($H8/$F8)*100))</f>
        <v>0</v>
      </c>
      <c r="L8" s="83">
        <v>-2155897</v>
      </c>
      <c r="M8" s="84">
        <v>-2492453</v>
      </c>
      <c r="N8" s="31">
        <f>IF(($L8=0),0,(($E8/$L8)*100))</f>
        <v>0</v>
      </c>
      <c r="O8" s="30">
        <f>IF(($M8=0),0,(($H8/$M8)*100))</f>
        <v>0</v>
      </c>
      <c r="P8" s="5"/>
      <c r="Q8" s="32"/>
    </row>
    <row r="9" spans="1:17" ht="12.75">
      <c r="A9" s="2" t="s">
        <v>16</v>
      </c>
      <c r="B9" s="28" t="s">
        <v>19</v>
      </c>
      <c r="C9" s="62">
        <v>0</v>
      </c>
      <c r="D9" s="63">
        <v>0</v>
      </c>
      <c r="E9" s="64">
        <f>$D9-$C9</f>
        <v>0</v>
      </c>
      <c r="F9" s="62">
        <v>0</v>
      </c>
      <c r="G9" s="63">
        <v>0</v>
      </c>
      <c r="H9" s="64">
        <f>$G9-$F9</f>
        <v>0</v>
      </c>
      <c r="I9" s="64">
        <v>0</v>
      </c>
      <c r="J9" s="29">
        <f>IF(($C9=0),0,(($E9/$C9)*100))</f>
        <v>0</v>
      </c>
      <c r="K9" s="30">
        <f>IF(($F9=0),0,(($H9/$F9)*100))</f>
        <v>0</v>
      </c>
      <c r="L9" s="83">
        <v>-2155897</v>
      </c>
      <c r="M9" s="84">
        <v>-2492453</v>
      </c>
      <c r="N9" s="31">
        <f>IF(($L9=0),0,(($E9/$L9)*100))</f>
        <v>0</v>
      </c>
      <c r="O9" s="30">
        <f>IF(($M9=0),0,(($H9/$M9)*100))</f>
        <v>0</v>
      </c>
      <c r="P9" s="5"/>
      <c r="Q9" s="32"/>
    </row>
    <row r="10" spans="1:17" ht="12.75">
      <c r="A10" s="2" t="s">
        <v>16</v>
      </c>
      <c r="B10" s="28" t="s">
        <v>20</v>
      </c>
      <c r="C10" s="62">
        <v>113007679</v>
      </c>
      <c r="D10" s="63">
        <v>110851782</v>
      </c>
      <c r="E10" s="64">
        <f aca="true" t="shared" si="0" ref="E10:E33">$D10-$C10</f>
        <v>-2155897</v>
      </c>
      <c r="F10" s="62">
        <v>115753021</v>
      </c>
      <c r="G10" s="63">
        <v>113260568</v>
      </c>
      <c r="H10" s="64">
        <f aca="true" t="shared" si="1" ref="H10:H33">$G10-$F10</f>
        <v>-2492453</v>
      </c>
      <c r="I10" s="64">
        <v>114595617</v>
      </c>
      <c r="J10" s="29">
        <f aca="true" t="shared" si="2" ref="J10:J33">IF(($C10=0),0,(($E10/$C10)*100))</f>
        <v>-1.9077438091618535</v>
      </c>
      <c r="K10" s="30">
        <f aca="true" t="shared" si="3" ref="K10:K33">IF(($F10=0),0,(($H10/$F10)*100))</f>
        <v>-2.1532509289757544</v>
      </c>
      <c r="L10" s="83">
        <v>-2155897</v>
      </c>
      <c r="M10" s="84">
        <v>-2492453</v>
      </c>
      <c r="N10" s="31">
        <f aca="true" t="shared" si="4" ref="N10:N33">IF(($L10=0),0,(($E10/$L10)*100))</f>
        <v>100</v>
      </c>
      <c r="O10" s="30">
        <f aca="true" t="shared" si="5" ref="O10:O33">IF(($M10=0),0,(($H10/$M10)*100))</f>
        <v>100</v>
      </c>
      <c r="P10" s="5"/>
      <c r="Q10" s="32"/>
    </row>
    <row r="11" spans="1:17" ht="16.5">
      <c r="A11" s="6" t="s">
        <v>16</v>
      </c>
      <c r="B11" s="33" t="s">
        <v>21</v>
      </c>
      <c r="C11" s="65">
        <v>113007679</v>
      </c>
      <c r="D11" s="66">
        <v>110851782</v>
      </c>
      <c r="E11" s="67">
        <f t="shared" si="0"/>
        <v>-2155897</v>
      </c>
      <c r="F11" s="65">
        <v>115753021</v>
      </c>
      <c r="G11" s="66">
        <v>113260568</v>
      </c>
      <c r="H11" s="67">
        <f t="shared" si="1"/>
        <v>-2492453</v>
      </c>
      <c r="I11" s="67">
        <v>114595617</v>
      </c>
      <c r="J11" s="34">
        <f t="shared" si="2"/>
        <v>-1.9077438091618535</v>
      </c>
      <c r="K11" s="35">
        <f t="shared" si="3"/>
        <v>-2.1532509289757544</v>
      </c>
      <c r="L11" s="85">
        <v>-2155897</v>
      </c>
      <c r="M11" s="86">
        <v>-2492453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74957682</v>
      </c>
      <c r="D13" s="63">
        <v>72777920</v>
      </c>
      <c r="E13" s="64">
        <f t="shared" si="0"/>
        <v>-2179762</v>
      </c>
      <c r="F13" s="62">
        <v>76895475</v>
      </c>
      <c r="G13" s="63">
        <v>75834590</v>
      </c>
      <c r="H13" s="64">
        <f t="shared" si="1"/>
        <v>-1060885</v>
      </c>
      <c r="I13" s="64">
        <v>79171306</v>
      </c>
      <c r="J13" s="29">
        <f t="shared" si="2"/>
        <v>-2.907990137688623</v>
      </c>
      <c r="K13" s="30">
        <f t="shared" si="3"/>
        <v>-1.3796455513149506</v>
      </c>
      <c r="L13" s="83">
        <v>-2198697</v>
      </c>
      <c r="M13" s="84">
        <v>-2881687</v>
      </c>
      <c r="N13" s="31">
        <f t="shared" si="4"/>
        <v>99.13880812135551</v>
      </c>
      <c r="O13" s="30">
        <f t="shared" si="5"/>
        <v>36.8147199886733</v>
      </c>
      <c r="P13" s="5"/>
      <c r="Q13" s="32"/>
    </row>
    <row r="14" spans="1:17" ht="12.75">
      <c r="A14" s="2" t="s">
        <v>16</v>
      </c>
      <c r="B14" s="28" t="s">
        <v>24</v>
      </c>
      <c r="C14" s="62">
        <v>211800</v>
      </c>
      <c r="D14" s="63">
        <v>103900</v>
      </c>
      <c r="E14" s="64">
        <f t="shared" si="0"/>
        <v>-107900</v>
      </c>
      <c r="F14" s="62">
        <v>224932</v>
      </c>
      <c r="G14" s="63">
        <v>110238</v>
      </c>
      <c r="H14" s="64">
        <f t="shared" si="1"/>
        <v>-114694</v>
      </c>
      <c r="I14" s="64">
        <v>117183</v>
      </c>
      <c r="J14" s="29">
        <f t="shared" si="2"/>
        <v>-50.94428706326723</v>
      </c>
      <c r="K14" s="30">
        <f t="shared" si="3"/>
        <v>-50.99052157985524</v>
      </c>
      <c r="L14" s="83">
        <v>-2198697</v>
      </c>
      <c r="M14" s="84">
        <v>-2881687</v>
      </c>
      <c r="N14" s="31">
        <f t="shared" si="4"/>
        <v>4.907452004528136</v>
      </c>
      <c r="O14" s="30">
        <f t="shared" si="5"/>
        <v>3.980099157195074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-2198697</v>
      </c>
      <c r="M15" s="84">
        <v>-2881687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0</v>
      </c>
      <c r="D16" s="63">
        <v>0</v>
      </c>
      <c r="E16" s="64">
        <f t="shared" si="0"/>
        <v>0</v>
      </c>
      <c r="F16" s="62">
        <v>0</v>
      </c>
      <c r="G16" s="63">
        <v>0</v>
      </c>
      <c r="H16" s="64">
        <f t="shared" si="1"/>
        <v>0</v>
      </c>
      <c r="I16" s="64">
        <v>0</v>
      </c>
      <c r="J16" s="29">
        <f t="shared" si="2"/>
        <v>0</v>
      </c>
      <c r="K16" s="30">
        <f t="shared" si="3"/>
        <v>0</v>
      </c>
      <c r="L16" s="83">
        <v>-2198697</v>
      </c>
      <c r="M16" s="84">
        <v>-2881687</v>
      </c>
      <c r="N16" s="31">
        <f t="shared" si="4"/>
        <v>0</v>
      </c>
      <c r="O16" s="30">
        <f t="shared" si="5"/>
        <v>0</v>
      </c>
      <c r="P16" s="5"/>
      <c r="Q16" s="32"/>
    </row>
    <row r="17" spans="1:17" ht="12.75">
      <c r="A17" s="2" t="s">
        <v>16</v>
      </c>
      <c r="B17" s="28" t="s">
        <v>26</v>
      </c>
      <c r="C17" s="62">
        <v>37184533</v>
      </c>
      <c r="D17" s="63">
        <v>37273498</v>
      </c>
      <c r="E17" s="64">
        <f t="shared" si="0"/>
        <v>88965</v>
      </c>
      <c r="F17" s="62">
        <v>38066382</v>
      </c>
      <c r="G17" s="63">
        <v>36360274</v>
      </c>
      <c r="H17" s="64">
        <f t="shared" si="1"/>
        <v>-1706108</v>
      </c>
      <c r="I17" s="64">
        <v>33722871</v>
      </c>
      <c r="J17" s="41">
        <f t="shared" si="2"/>
        <v>0.23925270219206465</v>
      </c>
      <c r="K17" s="30">
        <f t="shared" si="3"/>
        <v>-4.481928437538403</v>
      </c>
      <c r="L17" s="87">
        <v>-2198697</v>
      </c>
      <c r="M17" s="84">
        <v>-2881687</v>
      </c>
      <c r="N17" s="31">
        <f t="shared" si="4"/>
        <v>-4.046260125883648</v>
      </c>
      <c r="O17" s="30">
        <f t="shared" si="5"/>
        <v>59.205180854131626</v>
      </c>
      <c r="P17" s="5"/>
      <c r="Q17" s="32"/>
    </row>
    <row r="18" spans="1:17" ht="16.5">
      <c r="A18" s="2" t="s">
        <v>16</v>
      </c>
      <c r="B18" s="33" t="s">
        <v>27</v>
      </c>
      <c r="C18" s="65">
        <v>112354015</v>
      </c>
      <c r="D18" s="66">
        <v>110155318</v>
      </c>
      <c r="E18" s="67">
        <f t="shared" si="0"/>
        <v>-2198697</v>
      </c>
      <c r="F18" s="65">
        <v>115186789</v>
      </c>
      <c r="G18" s="66">
        <v>112305102</v>
      </c>
      <c r="H18" s="67">
        <f t="shared" si="1"/>
        <v>-2881687</v>
      </c>
      <c r="I18" s="67">
        <v>113011360</v>
      </c>
      <c r="J18" s="42">
        <f t="shared" si="2"/>
        <v>-1.9569367414239713</v>
      </c>
      <c r="K18" s="35">
        <f t="shared" si="3"/>
        <v>-2.5017513076087226</v>
      </c>
      <c r="L18" s="88">
        <v>-2198697</v>
      </c>
      <c r="M18" s="86">
        <v>-2881687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653664</v>
      </c>
      <c r="D19" s="72">
        <v>696464</v>
      </c>
      <c r="E19" s="73">
        <f t="shared" si="0"/>
        <v>42800</v>
      </c>
      <c r="F19" s="74">
        <v>566232</v>
      </c>
      <c r="G19" s="75">
        <v>955466</v>
      </c>
      <c r="H19" s="76">
        <f t="shared" si="1"/>
        <v>389234</v>
      </c>
      <c r="I19" s="76">
        <v>1584257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42799</v>
      </c>
      <c r="M22" s="84">
        <v>389232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653665</v>
      </c>
      <c r="D23" s="63">
        <v>686464</v>
      </c>
      <c r="E23" s="64">
        <f t="shared" si="0"/>
        <v>32799</v>
      </c>
      <c r="F23" s="62">
        <v>566232</v>
      </c>
      <c r="G23" s="63">
        <v>832816</v>
      </c>
      <c r="H23" s="64">
        <f t="shared" si="1"/>
        <v>266584</v>
      </c>
      <c r="I23" s="64">
        <v>1584249</v>
      </c>
      <c r="J23" s="29">
        <f t="shared" si="2"/>
        <v>5.017707847291809</v>
      </c>
      <c r="K23" s="30">
        <f t="shared" si="3"/>
        <v>47.08034869099592</v>
      </c>
      <c r="L23" s="83">
        <v>42799</v>
      </c>
      <c r="M23" s="84">
        <v>389232</v>
      </c>
      <c r="N23" s="31">
        <f t="shared" si="4"/>
        <v>76.63496810673146</v>
      </c>
      <c r="O23" s="30">
        <f t="shared" si="5"/>
        <v>68.48974390594812</v>
      </c>
      <c r="P23" s="5"/>
      <c r="Q23" s="32"/>
    </row>
    <row r="24" spans="1:17" ht="12.75">
      <c r="A24" s="6" t="s">
        <v>16</v>
      </c>
      <c r="B24" s="28" t="s">
        <v>32</v>
      </c>
      <c r="C24" s="62">
        <v>0</v>
      </c>
      <c r="D24" s="63">
        <v>10000</v>
      </c>
      <c r="E24" s="64">
        <f t="shared" si="0"/>
        <v>10000</v>
      </c>
      <c r="F24" s="62">
        <v>0</v>
      </c>
      <c r="G24" s="63">
        <v>122648</v>
      </c>
      <c r="H24" s="64">
        <f t="shared" si="1"/>
        <v>122648</v>
      </c>
      <c r="I24" s="64">
        <v>0</v>
      </c>
      <c r="J24" s="29">
        <f t="shared" si="2"/>
        <v>0</v>
      </c>
      <c r="K24" s="30">
        <f t="shared" si="3"/>
        <v>0</v>
      </c>
      <c r="L24" s="83">
        <v>42799</v>
      </c>
      <c r="M24" s="84">
        <v>389232</v>
      </c>
      <c r="N24" s="31">
        <f t="shared" si="4"/>
        <v>23.365031893268533</v>
      </c>
      <c r="O24" s="30">
        <f t="shared" si="5"/>
        <v>31.510256094051876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42799</v>
      </c>
      <c r="M25" s="84">
        <v>389232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653665</v>
      </c>
      <c r="D26" s="66">
        <v>696464</v>
      </c>
      <c r="E26" s="67">
        <f t="shared" si="0"/>
        <v>42799</v>
      </c>
      <c r="F26" s="65">
        <v>566232</v>
      </c>
      <c r="G26" s="66">
        <v>955464</v>
      </c>
      <c r="H26" s="67">
        <f t="shared" si="1"/>
        <v>389232</v>
      </c>
      <c r="I26" s="67">
        <v>1584249</v>
      </c>
      <c r="J26" s="42">
        <f t="shared" si="2"/>
        <v>6.547543466454529</v>
      </c>
      <c r="K26" s="35">
        <f t="shared" si="3"/>
        <v>68.7407281820879</v>
      </c>
      <c r="L26" s="88">
        <v>42799</v>
      </c>
      <c r="M26" s="86">
        <v>389232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0</v>
      </c>
      <c r="E28" s="64">
        <f t="shared" si="0"/>
        <v>0</v>
      </c>
      <c r="F28" s="62">
        <v>0</v>
      </c>
      <c r="G28" s="63">
        <v>0</v>
      </c>
      <c r="H28" s="64">
        <f t="shared" si="1"/>
        <v>0</v>
      </c>
      <c r="I28" s="64">
        <v>0</v>
      </c>
      <c r="J28" s="29">
        <f t="shared" si="2"/>
        <v>0</v>
      </c>
      <c r="K28" s="30">
        <f t="shared" si="3"/>
        <v>0</v>
      </c>
      <c r="L28" s="83">
        <v>42799</v>
      </c>
      <c r="M28" s="84">
        <v>389232</v>
      </c>
      <c r="N28" s="31">
        <f t="shared" si="4"/>
        <v>0</v>
      </c>
      <c r="O28" s="30">
        <f t="shared" si="5"/>
        <v>0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42799</v>
      </c>
      <c r="M29" s="84">
        <v>389232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42799</v>
      </c>
      <c r="M30" s="84">
        <v>389232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42799</v>
      </c>
      <c r="M31" s="84">
        <v>389232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653665</v>
      </c>
      <c r="D32" s="63">
        <v>696464</v>
      </c>
      <c r="E32" s="64">
        <f t="shared" si="0"/>
        <v>42799</v>
      </c>
      <c r="F32" s="62">
        <v>566232</v>
      </c>
      <c r="G32" s="63">
        <v>955464</v>
      </c>
      <c r="H32" s="64">
        <f t="shared" si="1"/>
        <v>389232</v>
      </c>
      <c r="I32" s="64">
        <v>1584249</v>
      </c>
      <c r="J32" s="29">
        <f t="shared" si="2"/>
        <v>6.547543466454529</v>
      </c>
      <c r="K32" s="30">
        <f t="shared" si="3"/>
        <v>68.7407281820879</v>
      </c>
      <c r="L32" s="83">
        <v>42799</v>
      </c>
      <c r="M32" s="84">
        <v>389232</v>
      </c>
      <c r="N32" s="31">
        <f t="shared" si="4"/>
        <v>100</v>
      </c>
      <c r="O32" s="30">
        <f t="shared" si="5"/>
        <v>100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653665</v>
      </c>
      <c r="D33" s="81">
        <v>696464</v>
      </c>
      <c r="E33" s="82">
        <f t="shared" si="0"/>
        <v>42799</v>
      </c>
      <c r="F33" s="80">
        <v>566232</v>
      </c>
      <c r="G33" s="81">
        <v>955464</v>
      </c>
      <c r="H33" s="82">
        <f t="shared" si="1"/>
        <v>389232</v>
      </c>
      <c r="I33" s="82">
        <v>1584249</v>
      </c>
      <c r="J33" s="57">
        <f t="shared" si="2"/>
        <v>6.547543466454529</v>
      </c>
      <c r="K33" s="58">
        <f t="shared" si="3"/>
        <v>68.7407281820879</v>
      </c>
      <c r="L33" s="95">
        <v>42799</v>
      </c>
      <c r="M33" s="96">
        <v>389232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19904741</v>
      </c>
      <c r="D8" s="63">
        <v>19961832</v>
      </c>
      <c r="E8" s="64">
        <f>$D8-$C8</f>
        <v>57091</v>
      </c>
      <c r="F8" s="62">
        <v>20820358</v>
      </c>
      <c r="G8" s="63">
        <v>20999843</v>
      </c>
      <c r="H8" s="64">
        <f>$G8-$F8</f>
        <v>179485</v>
      </c>
      <c r="I8" s="64">
        <v>22133836</v>
      </c>
      <c r="J8" s="29">
        <f>IF(($C8=0),0,(($E8/$C8)*100))</f>
        <v>0.28682111462791704</v>
      </c>
      <c r="K8" s="30">
        <f>IF(($F8=0),0,(($H8/$F8)*100))</f>
        <v>0.8620649078176273</v>
      </c>
      <c r="L8" s="83">
        <v>58756692</v>
      </c>
      <c r="M8" s="84">
        <v>3677036</v>
      </c>
      <c r="N8" s="31">
        <f>IF(($L8=0),0,(($E8/$L8)*100))</f>
        <v>0.09716510248738987</v>
      </c>
      <c r="O8" s="30">
        <f>IF(($M8=0),0,(($H8/$M8)*100))</f>
        <v>4.881241304137355</v>
      </c>
      <c r="P8" s="5"/>
      <c r="Q8" s="32"/>
    </row>
    <row r="9" spans="1:17" ht="12.75">
      <c r="A9" s="2" t="s">
        <v>16</v>
      </c>
      <c r="B9" s="28" t="s">
        <v>19</v>
      </c>
      <c r="C9" s="62">
        <v>27699232</v>
      </c>
      <c r="D9" s="63">
        <v>29221784</v>
      </c>
      <c r="E9" s="64">
        <f>$D9-$C9</f>
        <v>1522552</v>
      </c>
      <c r="F9" s="62">
        <v>28973399</v>
      </c>
      <c r="G9" s="63">
        <v>31300042</v>
      </c>
      <c r="H9" s="64">
        <f>$G9-$F9</f>
        <v>2326643</v>
      </c>
      <c r="I9" s="64">
        <v>34593648</v>
      </c>
      <c r="J9" s="29">
        <f>IF(($C9=0),0,(($E9/$C9)*100))</f>
        <v>5.496730017640923</v>
      </c>
      <c r="K9" s="30">
        <f>IF(($F9=0),0,(($H9/$F9)*100))</f>
        <v>8.030272872023058</v>
      </c>
      <c r="L9" s="83">
        <v>58756692</v>
      </c>
      <c r="M9" s="84">
        <v>3677036</v>
      </c>
      <c r="N9" s="31">
        <f>IF(($L9=0),0,(($E9/$L9)*100))</f>
        <v>2.5912827086998025</v>
      </c>
      <c r="O9" s="30">
        <f>IF(($M9=0),0,(($H9/$M9)*100))</f>
        <v>63.27495841759504</v>
      </c>
      <c r="P9" s="5"/>
      <c r="Q9" s="32"/>
    </row>
    <row r="10" spans="1:17" ht="12.75">
      <c r="A10" s="2" t="s">
        <v>16</v>
      </c>
      <c r="B10" s="28" t="s">
        <v>20</v>
      </c>
      <c r="C10" s="62">
        <v>28904300</v>
      </c>
      <c r="D10" s="63">
        <v>86081349</v>
      </c>
      <c r="E10" s="64">
        <f aca="true" t="shared" si="0" ref="E10:E33">$D10-$C10</f>
        <v>57177049</v>
      </c>
      <c r="F10" s="62">
        <v>30641272</v>
      </c>
      <c r="G10" s="63">
        <v>31812180</v>
      </c>
      <c r="H10" s="64">
        <f aca="true" t="shared" si="1" ref="H10:H33">$G10-$F10</f>
        <v>1170908</v>
      </c>
      <c r="I10" s="64">
        <v>32390321</v>
      </c>
      <c r="J10" s="29">
        <f aca="true" t="shared" si="2" ref="J10:J33">IF(($C10=0),0,(($E10/$C10)*100))</f>
        <v>197.8150275218566</v>
      </c>
      <c r="K10" s="30">
        <f aca="true" t="shared" si="3" ref="K10:K33">IF(($F10=0),0,(($H10/$F10)*100))</f>
        <v>3.821342664886758</v>
      </c>
      <c r="L10" s="83">
        <v>58756692</v>
      </c>
      <c r="M10" s="84">
        <v>3677036</v>
      </c>
      <c r="N10" s="31">
        <f aca="true" t="shared" si="4" ref="N10:N33">IF(($L10=0),0,(($E10/$L10)*100))</f>
        <v>97.31155218881281</v>
      </c>
      <c r="O10" s="30">
        <f aca="true" t="shared" si="5" ref="O10:O33">IF(($M10=0),0,(($H10/$M10)*100))</f>
        <v>31.843800278267604</v>
      </c>
      <c r="P10" s="5"/>
      <c r="Q10" s="32"/>
    </row>
    <row r="11" spans="1:17" ht="16.5">
      <c r="A11" s="6" t="s">
        <v>16</v>
      </c>
      <c r="B11" s="33" t="s">
        <v>21</v>
      </c>
      <c r="C11" s="65">
        <v>76508273</v>
      </c>
      <c r="D11" s="66">
        <v>135264965</v>
      </c>
      <c r="E11" s="67">
        <f t="shared" si="0"/>
        <v>58756692</v>
      </c>
      <c r="F11" s="65">
        <v>80435029</v>
      </c>
      <c r="G11" s="66">
        <v>84112065</v>
      </c>
      <c r="H11" s="67">
        <f t="shared" si="1"/>
        <v>3677036</v>
      </c>
      <c r="I11" s="67">
        <v>89117805</v>
      </c>
      <c r="J11" s="34">
        <f t="shared" si="2"/>
        <v>76.79782812507086</v>
      </c>
      <c r="K11" s="35">
        <f t="shared" si="3"/>
        <v>4.571436158741237</v>
      </c>
      <c r="L11" s="85">
        <v>58756692</v>
      </c>
      <c r="M11" s="86">
        <v>3677036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31504836</v>
      </c>
      <c r="D13" s="63">
        <v>29978374</v>
      </c>
      <c r="E13" s="64">
        <f t="shared" si="0"/>
        <v>-1526462</v>
      </c>
      <c r="F13" s="62">
        <v>33343589</v>
      </c>
      <c r="G13" s="63">
        <v>30707425</v>
      </c>
      <c r="H13" s="64">
        <f t="shared" si="1"/>
        <v>-2636164</v>
      </c>
      <c r="I13" s="64">
        <v>32130372</v>
      </c>
      <c r="J13" s="29">
        <f t="shared" si="2"/>
        <v>-4.84516726257518</v>
      </c>
      <c r="K13" s="30">
        <f t="shared" si="3"/>
        <v>-7.906059542660509</v>
      </c>
      <c r="L13" s="83">
        <v>-4024478</v>
      </c>
      <c r="M13" s="84">
        <v>-6322617</v>
      </c>
      <c r="N13" s="31">
        <f t="shared" si="4"/>
        <v>37.92944078710332</v>
      </c>
      <c r="O13" s="30">
        <f t="shared" si="5"/>
        <v>41.69419087064739</v>
      </c>
      <c r="P13" s="5"/>
      <c r="Q13" s="32"/>
    </row>
    <row r="14" spans="1:17" ht="12.75">
      <c r="A14" s="2" t="s">
        <v>16</v>
      </c>
      <c r="B14" s="28" t="s">
        <v>24</v>
      </c>
      <c r="C14" s="62">
        <v>12088159</v>
      </c>
      <c r="D14" s="63">
        <v>12007265</v>
      </c>
      <c r="E14" s="64">
        <f t="shared" si="0"/>
        <v>-80894</v>
      </c>
      <c r="F14" s="62">
        <v>12644215</v>
      </c>
      <c r="G14" s="63">
        <v>12511569</v>
      </c>
      <c r="H14" s="64">
        <f t="shared" si="1"/>
        <v>-132646</v>
      </c>
      <c r="I14" s="64">
        <v>13062077</v>
      </c>
      <c r="J14" s="29">
        <f t="shared" si="2"/>
        <v>-0.6692003306707001</v>
      </c>
      <c r="K14" s="30">
        <f t="shared" si="3"/>
        <v>-1.0490647303925154</v>
      </c>
      <c r="L14" s="83">
        <v>-4024478</v>
      </c>
      <c r="M14" s="84">
        <v>-6322617</v>
      </c>
      <c r="N14" s="31">
        <f t="shared" si="4"/>
        <v>2.0100495020720697</v>
      </c>
      <c r="O14" s="30">
        <f t="shared" si="5"/>
        <v>2.097960385707374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-4024478</v>
      </c>
      <c r="M15" s="84">
        <v>-6322617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17171901</v>
      </c>
      <c r="D16" s="63">
        <v>17134418</v>
      </c>
      <c r="E16" s="64">
        <f t="shared" si="0"/>
        <v>-37483</v>
      </c>
      <c r="F16" s="62">
        <v>18700200</v>
      </c>
      <c r="G16" s="63">
        <v>18659381</v>
      </c>
      <c r="H16" s="64">
        <f t="shared" si="1"/>
        <v>-40819</v>
      </c>
      <c r="I16" s="64">
        <v>20320066</v>
      </c>
      <c r="J16" s="29">
        <f t="shared" si="2"/>
        <v>-0.218281016178698</v>
      </c>
      <c r="K16" s="30">
        <f t="shared" si="3"/>
        <v>-0.21828108790280318</v>
      </c>
      <c r="L16" s="83">
        <v>-4024478</v>
      </c>
      <c r="M16" s="84">
        <v>-6322617</v>
      </c>
      <c r="N16" s="31">
        <f t="shared" si="4"/>
        <v>0.9313754479462927</v>
      </c>
      <c r="O16" s="30">
        <f t="shared" si="5"/>
        <v>0.6456029204362687</v>
      </c>
      <c r="P16" s="5"/>
      <c r="Q16" s="32"/>
    </row>
    <row r="17" spans="1:17" ht="12.75">
      <c r="A17" s="2" t="s">
        <v>16</v>
      </c>
      <c r="B17" s="28" t="s">
        <v>26</v>
      </c>
      <c r="C17" s="62">
        <v>31190889</v>
      </c>
      <c r="D17" s="63">
        <v>28811250</v>
      </c>
      <c r="E17" s="64">
        <f t="shared" si="0"/>
        <v>-2379639</v>
      </c>
      <c r="F17" s="62">
        <v>32629201</v>
      </c>
      <c r="G17" s="63">
        <v>29116213</v>
      </c>
      <c r="H17" s="64">
        <f t="shared" si="1"/>
        <v>-3512988</v>
      </c>
      <c r="I17" s="64">
        <v>29832912</v>
      </c>
      <c r="J17" s="41">
        <f t="shared" si="2"/>
        <v>-7.6292759722238115</v>
      </c>
      <c r="K17" s="30">
        <f t="shared" si="3"/>
        <v>-10.76639296193615</v>
      </c>
      <c r="L17" s="87">
        <v>-4024478</v>
      </c>
      <c r="M17" s="84">
        <v>-6322617</v>
      </c>
      <c r="N17" s="31">
        <f t="shared" si="4"/>
        <v>59.12913426287831</v>
      </c>
      <c r="O17" s="30">
        <f t="shared" si="5"/>
        <v>55.56224582320897</v>
      </c>
      <c r="P17" s="5"/>
      <c r="Q17" s="32"/>
    </row>
    <row r="18" spans="1:17" ht="16.5">
      <c r="A18" s="2" t="s">
        <v>16</v>
      </c>
      <c r="B18" s="33" t="s">
        <v>27</v>
      </c>
      <c r="C18" s="65">
        <v>91955785</v>
      </c>
      <c r="D18" s="66">
        <v>87931307</v>
      </c>
      <c r="E18" s="67">
        <f t="shared" si="0"/>
        <v>-4024478</v>
      </c>
      <c r="F18" s="65">
        <v>97317205</v>
      </c>
      <c r="G18" s="66">
        <v>90994588</v>
      </c>
      <c r="H18" s="67">
        <f t="shared" si="1"/>
        <v>-6322617</v>
      </c>
      <c r="I18" s="67">
        <v>95345427</v>
      </c>
      <c r="J18" s="42">
        <f t="shared" si="2"/>
        <v>-4.376535962364956</v>
      </c>
      <c r="K18" s="35">
        <f t="shared" si="3"/>
        <v>-6.496915935882047</v>
      </c>
      <c r="L18" s="88">
        <v>-4024478</v>
      </c>
      <c r="M18" s="86">
        <v>-6322617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-15447512</v>
      </c>
      <c r="D19" s="72">
        <v>47333658</v>
      </c>
      <c r="E19" s="73">
        <f t="shared" si="0"/>
        <v>62781170</v>
      </c>
      <c r="F19" s="74">
        <v>-16882176</v>
      </c>
      <c r="G19" s="75">
        <v>-6882523</v>
      </c>
      <c r="H19" s="76">
        <f t="shared" si="1"/>
        <v>9999653</v>
      </c>
      <c r="I19" s="76">
        <v>-6227622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16942000</v>
      </c>
      <c r="M22" s="84">
        <v>15999000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-10000000</v>
      </c>
      <c r="D23" s="63">
        <v>0</v>
      </c>
      <c r="E23" s="64">
        <f t="shared" si="0"/>
        <v>10000000</v>
      </c>
      <c r="F23" s="62">
        <v>-20000000</v>
      </c>
      <c r="G23" s="63">
        <v>0</v>
      </c>
      <c r="H23" s="64">
        <f t="shared" si="1"/>
        <v>20000000</v>
      </c>
      <c r="I23" s="64">
        <v>0</v>
      </c>
      <c r="J23" s="29">
        <f t="shared" si="2"/>
        <v>-100</v>
      </c>
      <c r="K23" s="30">
        <f t="shared" si="3"/>
        <v>-100</v>
      </c>
      <c r="L23" s="83">
        <v>16942000</v>
      </c>
      <c r="M23" s="84">
        <v>15999000</v>
      </c>
      <c r="N23" s="31">
        <f t="shared" si="4"/>
        <v>59.02490851139181</v>
      </c>
      <c r="O23" s="30">
        <f t="shared" si="5"/>
        <v>125.00781298831176</v>
      </c>
      <c r="P23" s="5"/>
      <c r="Q23" s="32"/>
    </row>
    <row r="24" spans="1:17" ht="12.75">
      <c r="A24" s="6" t="s">
        <v>16</v>
      </c>
      <c r="B24" s="28" t="s">
        <v>32</v>
      </c>
      <c r="C24" s="62">
        <v>17538000</v>
      </c>
      <c r="D24" s="63">
        <v>24480000</v>
      </c>
      <c r="E24" s="64">
        <f t="shared" si="0"/>
        <v>6942000</v>
      </c>
      <c r="F24" s="62">
        <v>27698000</v>
      </c>
      <c r="G24" s="63">
        <v>23697000</v>
      </c>
      <c r="H24" s="64">
        <f t="shared" si="1"/>
        <v>-4001000</v>
      </c>
      <c r="I24" s="64">
        <v>23727000</v>
      </c>
      <c r="J24" s="29">
        <f t="shared" si="2"/>
        <v>39.582620595278826</v>
      </c>
      <c r="K24" s="30">
        <f t="shared" si="3"/>
        <v>-14.445086287818615</v>
      </c>
      <c r="L24" s="83">
        <v>16942000</v>
      </c>
      <c r="M24" s="84">
        <v>15999000</v>
      </c>
      <c r="N24" s="31">
        <f t="shared" si="4"/>
        <v>40.97509148860819</v>
      </c>
      <c r="O24" s="30">
        <f t="shared" si="5"/>
        <v>-25.007812988311766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16942000</v>
      </c>
      <c r="M25" s="84">
        <v>15999000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7538000</v>
      </c>
      <c r="D26" s="66">
        <v>24480000</v>
      </c>
      <c r="E26" s="67">
        <f t="shared" si="0"/>
        <v>16942000</v>
      </c>
      <c r="F26" s="65">
        <v>7698000</v>
      </c>
      <c r="G26" s="66">
        <v>23697000</v>
      </c>
      <c r="H26" s="67">
        <f t="shared" si="1"/>
        <v>15999000</v>
      </c>
      <c r="I26" s="67">
        <v>23727000</v>
      </c>
      <c r="J26" s="42">
        <f t="shared" si="2"/>
        <v>224.75457681082514</v>
      </c>
      <c r="K26" s="35">
        <f t="shared" si="3"/>
        <v>207.83320342946217</v>
      </c>
      <c r="L26" s="88">
        <v>16942000</v>
      </c>
      <c r="M26" s="86">
        <v>15999000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10000000</v>
      </c>
      <c r="D28" s="63">
        <v>10000000</v>
      </c>
      <c r="E28" s="64">
        <f t="shared" si="0"/>
        <v>0</v>
      </c>
      <c r="F28" s="62">
        <v>20000000</v>
      </c>
      <c r="G28" s="63">
        <v>16000000</v>
      </c>
      <c r="H28" s="64">
        <f t="shared" si="1"/>
        <v>-4000000</v>
      </c>
      <c r="I28" s="64">
        <v>15900000</v>
      </c>
      <c r="J28" s="29">
        <f t="shared" si="2"/>
        <v>0</v>
      </c>
      <c r="K28" s="30">
        <f t="shared" si="3"/>
        <v>-20</v>
      </c>
      <c r="L28" s="83">
        <v>6942000</v>
      </c>
      <c r="M28" s="84">
        <v>-4001000</v>
      </c>
      <c r="N28" s="31">
        <f t="shared" si="4"/>
        <v>0</v>
      </c>
      <c r="O28" s="30">
        <f t="shared" si="5"/>
        <v>99.9750062484379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6942000</v>
      </c>
      <c r="M29" s="84">
        <v>-4001000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6942000</v>
      </c>
      <c r="M30" s="84">
        <v>-4001000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0</v>
      </c>
      <c r="D31" s="63">
        <v>0</v>
      </c>
      <c r="E31" s="64">
        <f t="shared" si="0"/>
        <v>0</v>
      </c>
      <c r="F31" s="62">
        <v>0</v>
      </c>
      <c r="G31" s="63">
        <v>0</v>
      </c>
      <c r="H31" s="64">
        <f t="shared" si="1"/>
        <v>0</v>
      </c>
      <c r="I31" s="64">
        <v>0</v>
      </c>
      <c r="J31" s="29">
        <f t="shared" si="2"/>
        <v>0</v>
      </c>
      <c r="K31" s="30">
        <f t="shared" si="3"/>
        <v>0</v>
      </c>
      <c r="L31" s="83">
        <v>6942000</v>
      </c>
      <c r="M31" s="84">
        <v>-4001000</v>
      </c>
      <c r="N31" s="31">
        <f t="shared" si="4"/>
        <v>0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7538000</v>
      </c>
      <c r="D32" s="63">
        <v>14480000</v>
      </c>
      <c r="E32" s="64">
        <f t="shared" si="0"/>
        <v>6942000</v>
      </c>
      <c r="F32" s="62">
        <v>7698000</v>
      </c>
      <c r="G32" s="63">
        <v>7697000</v>
      </c>
      <c r="H32" s="64">
        <f t="shared" si="1"/>
        <v>-1000</v>
      </c>
      <c r="I32" s="64">
        <v>7827000</v>
      </c>
      <c r="J32" s="29">
        <f t="shared" si="2"/>
        <v>92.09339347306978</v>
      </c>
      <c r="K32" s="30">
        <f t="shared" si="3"/>
        <v>-0.012990387113535985</v>
      </c>
      <c r="L32" s="83">
        <v>6942000</v>
      </c>
      <c r="M32" s="84">
        <v>-4001000</v>
      </c>
      <c r="N32" s="31">
        <f t="shared" si="4"/>
        <v>100</v>
      </c>
      <c r="O32" s="30">
        <f t="shared" si="5"/>
        <v>0.024993751562109475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17538000</v>
      </c>
      <c r="D33" s="81">
        <v>24480000</v>
      </c>
      <c r="E33" s="82">
        <f t="shared" si="0"/>
        <v>6942000</v>
      </c>
      <c r="F33" s="80">
        <v>27698000</v>
      </c>
      <c r="G33" s="81">
        <v>23697000</v>
      </c>
      <c r="H33" s="82">
        <f t="shared" si="1"/>
        <v>-4001000</v>
      </c>
      <c r="I33" s="82">
        <v>23727000</v>
      </c>
      <c r="J33" s="57">
        <f t="shared" si="2"/>
        <v>39.582620595278826</v>
      </c>
      <c r="K33" s="58">
        <f t="shared" si="3"/>
        <v>-14.445086287818615</v>
      </c>
      <c r="L33" s="95">
        <v>6942000</v>
      </c>
      <c r="M33" s="96">
        <v>-4001000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49407905</v>
      </c>
      <c r="D8" s="63">
        <v>51498603</v>
      </c>
      <c r="E8" s="64">
        <f>$D8-$C8</f>
        <v>2090698</v>
      </c>
      <c r="F8" s="62">
        <v>51680670</v>
      </c>
      <c r="G8" s="63">
        <v>46869664</v>
      </c>
      <c r="H8" s="64">
        <f>$G8-$F8</f>
        <v>-4811006</v>
      </c>
      <c r="I8" s="64">
        <v>48931928</v>
      </c>
      <c r="J8" s="29">
        <f>IF(($C8=0),0,(($E8/$C8)*100))</f>
        <v>4.231505059767258</v>
      </c>
      <c r="K8" s="30">
        <f>IF(($F8=0),0,(($H8/$F8)*100))</f>
        <v>-9.309101449342664</v>
      </c>
      <c r="L8" s="83">
        <v>18404203</v>
      </c>
      <c r="M8" s="84">
        <v>13202227</v>
      </c>
      <c r="N8" s="31">
        <f>IF(($L8=0),0,(($E8/$L8)*100))</f>
        <v>11.359894258936396</v>
      </c>
      <c r="O8" s="30">
        <f>IF(($M8=0),0,(($H8/$M8)*100))</f>
        <v>-36.44086713552191</v>
      </c>
      <c r="P8" s="5"/>
      <c r="Q8" s="32"/>
    </row>
    <row r="9" spans="1:17" ht="12.75">
      <c r="A9" s="2" t="s">
        <v>16</v>
      </c>
      <c r="B9" s="28" t="s">
        <v>19</v>
      </c>
      <c r="C9" s="62">
        <v>171398674</v>
      </c>
      <c r="D9" s="63">
        <v>185264212</v>
      </c>
      <c r="E9" s="64">
        <f>$D9-$C9</f>
        <v>13865538</v>
      </c>
      <c r="F9" s="62">
        <v>179283012</v>
      </c>
      <c r="G9" s="63">
        <v>196672223</v>
      </c>
      <c r="H9" s="64">
        <f>$G9-$F9</f>
        <v>17389211</v>
      </c>
      <c r="I9" s="64">
        <v>205325802</v>
      </c>
      <c r="J9" s="29">
        <f>IF(($C9=0),0,(($E9/$C9)*100))</f>
        <v>8.08964134693364</v>
      </c>
      <c r="K9" s="30">
        <f>IF(($F9=0),0,(($H9/$F9)*100))</f>
        <v>9.699307706856242</v>
      </c>
      <c r="L9" s="83">
        <v>18404203</v>
      </c>
      <c r="M9" s="84">
        <v>13202227</v>
      </c>
      <c r="N9" s="31">
        <f>IF(($L9=0),0,(($E9/$L9)*100))</f>
        <v>75.33897555900681</v>
      </c>
      <c r="O9" s="30">
        <f>IF(($M9=0),0,(($H9/$M9)*100))</f>
        <v>131.7142251833725</v>
      </c>
      <c r="P9" s="5"/>
      <c r="Q9" s="32"/>
    </row>
    <row r="10" spans="1:17" ht="12.75">
      <c r="A10" s="2" t="s">
        <v>16</v>
      </c>
      <c r="B10" s="28" t="s">
        <v>20</v>
      </c>
      <c r="C10" s="62">
        <v>74683998</v>
      </c>
      <c r="D10" s="63">
        <v>77131965</v>
      </c>
      <c r="E10" s="64">
        <f aca="true" t="shared" si="0" ref="E10:E33">$D10-$C10</f>
        <v>2447967</v>
      </c>
      <c r="F10" s="62">
        <v>79255594</v>
      </c>
      <c r="G10" s="63">
        <v>79879616</v>
      </c>
      <c r="H10" s="64">
        <f aca="true" t="shared" si="1" ref="H10:H33">$G10-$F10</f>
        <v>624022</v>
      </c>
      <c r="I10" s="64">
        <v>80690984</v>
      </c>
      <c r="J10" s="29">
        <f aca="true" t="shared" si="2" ref="J10:J33">IF(($C10=0),0,(($E10/$C10)*100))</f>
        <v>3.277766409880735</v>
      </c>
      <c r="K10" s="30">
        <f aca="true" t="shared" si="3" ref="K10:K33">IF(($F10=0),0,(($H10/$F10)*100))</f>
        <v>0.7873538869697956</v>
      </c>
      <c r="L10" s="83">
        <v>18404203</v>
      </c>
      <c r="M10" s="84">
        <v>13202227</v>
      </c>
      <c r="N10" s="31">
        <f aca="true" t="shared" si="4" ref="N10:N33">IF(($L10=0),0,(($E10/$L10)*100))</f>
        <v>13.301130182056783</v>
      </c>
      <c r="O10" s="30">
        <f aca="true" t="shared" si="5" ref="O10:O33">IF(($M10=0),0,(($H10/$M10)*100))</f>
        <v>4.7266419521494365</v>
      </c>
      <c r="P10" s="5"/>
      <c r="Q10" s="32"/>
    </row>
    <row r="11" spans="1:17" ht="16.5">
      <c r="A11" s="6" t="s">
        <v>16</v>
      </c>
      <c r="B11" s="33" t="s">
        <v>21</v>
      </c>
      <c r="C11" s="65">
        <v>295490577</v>
      </c>
      <c r="D11" s="66">
        <v>313894780</v>
      </c>
      <c r="E11" s="67">
        <f t="shared" si="0"/>
        <v>18404203</v>
      </c>
      <c r="F11" s="65">
        <v>310219276</v>
      </c>
      <c r="G11" s="66">
        <v>323421503</v>
      </c>
      <c r="H11" s="67">
        <f t="shared" si="1"/>
        <v>13202227</v>
      </c>
      <c r="I11" s="67">
        <v>334948714</v>
      </c>
      <c r="J11" s="34">
        <f t="shared" si="2"/>
        <v>6.228355295404225</v>
      </c>
      <c r="K11" s="35">
        <f t="shared" si="3"/>
        <v>4.25577261678607</v>
      </c>
      <c r="L11" s="85">
        <v>18404203</v>
      </c>
      <c r="M11" s="86">
        <v>13202227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104686802</v>
      </c>
      <c r="D13" s="63">
        <v>106937532</v>
      </c>
      <c r="E13" s="64">
        <f t="shared" si="0"/>
        <v>2250730</v>
      </c>
      <c r="F13" s="62">
        <v>109502396</v>
      </c>
      <c r="G13" s="63">
        <v>111428915</v>
      </c>
      <c r="H13" s="64">
        <f t="shared" si="1"/>
        <v>1926519</v>
      </c>
      <c r="I13" s="64">
        <v>116331791</v>
      </c>
      <c r="J13" s="29">
        <f t="shared" si="2"/>
        <v>2.149965379590065</v>
      </c>
      <c r="K13" s="30">
        <f t="shared" si="3"/>
        <v>1.759339585592264</v>
      </c>
      <c r="L13" s="83">
        <v>28135066</v>
      </c>
      <c r="M13" s="84">
        <v>-6029267</v>
      </c>
      <c r="N13" s="31">
        <f t="shared" si="4"/>
        <v>7.999732433540409</v>
      </c>
      <c r="O13" s="30">
        <f t="shared" si="5"/>
        <v>-31.952789617709747</v>
      </c>
      <c r="P13" s="5"/>
      <c r="Q13" s="32"/>
    </row>
    <row r="14" spans="1:17" ht="12.75">
      <c r="A14" s="2" t="s">
        <v>16</v>
      </c>
      <c r="B14" s="28" t="s">
        <v>24</v>
      </c>
      <c r="C14" s="62">
        <v>21425467</v>
      </c>
      <c r="D14" s="63">
        <v>21282085</v>
      </c>
      <c r="E14" s="64">
        <f t="shared" si="0"/>
        <v>-143382</v>
      </c>
      <c r="F14" s="62">
        <v>22411039</v>
      </c>
      <c r="G14" s="63">
        <v>22175932</v>
      </c>
      <c r="H14" s="64">
        <f t="shared" si="1"/>
        <v>-235107</v>
      </c>
      <c r="I14" s="64">
        <v>23151673</v>
      </c>
      <c r="J14" s="29">
        <f t="shared" si="2"/>
        <v>-0.6692129511109373</v>
      </c>
      <c r="K14" s="30">
        <f t="shared" si="3"/>
        <v>-1.049067827689738</v>
      </c>
      <c r="L14" s="83">
        <v>28135066</v>
      </c>
      <c r="M14" s="84">
        <v>-6029267</v>
      </c>
      <c r="N14" s="31">
        <f t="shared" si="4"/>
        <v>-0.5096202724386714</v>
      </c>
      <c r="O14" s="30">
        <f t="shared" si="5"/>
        <v>3.8994292341009285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28135066</v>
      </c>
      <c r="M15" s="84">
        <v>-6029267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99891694</v>
      </c>
      <c r="D16" s="63">
        <v>108379560</v>
      </c>
      <c r="E16" s="64">
        <f t="shared" si="0"/>
        <v>8487866</v>
      </c>
      <c r="F16" s="62">
        <v>108782055</v>
      </c>
      <c r="G16" s="63">
        <v>100715766</v>
      </c>
      <c r="H16" s="64">
        <f t="shared" si="1"/>
        <v>-8066289</v>
      </c>
      <c r="I16" s="64">
        <v>105147260</v>
      </c>
      <c r="J16" s="29">
        <f t="shared" si="2"/>
        <v>8.497068835372838</v>
      </c>
      <c r="K16" s="30">
        <f t="shared" si="3"/>
        <v>-7.415091579213135</v>
      </c>
      <c r="L16" s="83">
        <v>28135066</v>
      </c>
      <c r="M16" s="84">
        <v>-6029267</v>
      </c>
      <c r="N16" s="31">
        <f t="shared" si="4"/>
        <v>30.168281816008534</v>
      </c>
      <c r="O16" s="30">
        <f t="shared" si="5"/>
        <v>133.78556630515783</v>
      </c>
      <c r="P16" s="5"/>
      <c r="Q16" s="32"/>
    </row>
    <row r="17" spans="1:17" ht="12.75">
      <c r="A17" s="2" t="s">
        <v>16</v>
      </c>
      <c r="B17" s="28" t="s">
        <v>26</v>
      </c>
      <c r="C17" s="62">
        <v>137024598</v>
      </c>
      <c r="D17" s="63">
        <v>154564450</v>
      </c>
      <c r="E17" s="64">
        <f t="shared" si="0"/>
        <v>17539852</v>
      </c>
      <c r="F17" s="62">
        <v>143232901</v>
      </c>
      <c r="G17" s="63">
        <v>143578511</v>
      </c>
      <c r="H17" s="64">
        <f t="shared" si="1"/>
        <v>345610</v>
      </c>
      <c r="I17" s="64">
        <v>149895976</v>
      </c>
      <c r="J17" s="41">
        <f t="shared" si="2"/>
        <v>12.800513379356895</v>
      </c>
      <c r="K17" s="30">
        <f t="shared" si="3"/>
        <v>0.24129232710297477</v>
      </c>
      <c r="L17" s="87">
        <v>28135066</v>
      </c>
      <c r="M17" s="84">
        <v>-6029267</v>
      </c>
      <c r="N17" s="31">
        <f t="shared" si="4"/>
        <v>62.34160602288973</v>
      </c>
      <c r="O17" s="30">
        <f t="shared" si="5"/>
        <v>-5.732205921549005</v>
      </c>
      <c r="P17" s="5"/>
      <c r="Q17" s="32"/>
    </row>
    <row r="18" spans="1:17" ht="16.5">
      <c r="A18" s="2" t="s">
        <v>16</v>
      </c>
      <c r="B18" s="33" t="s">
        <v>27</v>
      </c>
      <c r="C18" s="65">
        <v>363028561</v>
      </c>
      <c r="D18" s="66">
        <v>391163627</v>
      </c>
      <c r="E18" s="67">
        <f t="shared" si="0"/>
        <v>28135066</v>
      </c>
      <c r="F18" s="65">
        <v>383928391</v>
      </c>
      <c r="G18" s="66">
        <v>377899124</v>
      </c>
      <c r="H18" s="67">
        <f t="shared" si="1"/>
        <v>-6029267</v>
      </c>
      <c r="I18" s="67">
        <v>394526700</v>
      </c>
      <c r="J18" s="42">
        <f t="shared" si="2"/>
        <v>7.75009710599602</v>
      </c>
      <c r="K18" s="35">
        <f t="shared" si="3"/>
        <v>-1.5704144682543157</v>
      </c>
      <c r="L18" s="88">
        <v>28135066</v>
      </c>
      <c r="M18" s="86">
        <v>-6029267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-67537984</v>
      </c>
      <c r="D19" s="72">
        <v>-77268847</v>
      </c>
      <c r="E19" s="73">
        <f t="shared" si="0"/>
        <v>-9730863</v>
      </c>
      <c r="F19" s="74">
        <v>-73709115</v>
      </c>
      <c r="G19" s="75">
        <v>-54477621</v>
      </c>
      <c r="H19" s="76">
        <f t="shared" si="1"/>
        <v>19231494</v>
      </c>
      <c r="I19" s="76">
        <v>-59577986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12755913</v>
      </c>
      <c r="M22" s="84">
        <v>96086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200000</v>
      </c>
      <c r="E23" s="64">
        <f t="shared" si="0"/>
        <v>200000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12755913</v>
      </c>
      <c r="M23" s="84">
        <v>96086</v>
      </c>
      <c r="N23" s="31">
        <f t="shared" si="4"/>
        <v>1.5679003141523464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19406087</v>
      </c>
      <c r="D24" s="63">
        <v>31962000</v>
      </c>
      <c r="E24" s="64">
        <f t="shared" si="0"/>
        <v>12555913</v>
      </c>
      <c r="F24" s="62">
        <v>20973914</v>
      </c>
      <c r="G24" s="63">
        <v>21070000</v>
      </c>
      <c r="H24" s="64">
        <f t="shared" si="1"/>
        <v>96086</v>
      </c>
      <c r="I24" s="64">
        <v>21601000</v>
      </c>
      <c r="J24" s="29">
        <f t="shared" si="2"/>
        <v>64.70090028968745</v>
      </c>
      <c r="K24" s="30">
        <f t="shared" si="3"/>
        <v>0.45812145506079605</v>
      </c>
      <c r="L24" s="83">
        <v>12755913</v>
      </c>
      <c r="M24" s="84">
        <v>96086</v>
      </c>
      <c r="N24" s="31">
        <f t="shared" si="4"/>
        <v>98.43209968584765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12755913</v>
      </c>
      <c r="M25" s="84">
        <v>96086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19406087</v>
      </c>
      <c r="D26" s="66">
        <v>32162000</v>
      </c>
      <c r="E26" s="67">
        <f t="shared" si="0"/>
        <v>12755913</v>
      </c>
      <c r="F26" s="65">
        <v>20973914</v>
      </c>
      <c r="G26" s="66">
        <v>21070000</v>
      </c>
      <c r="H26" s="67">
        <f t="shared" si="1"/>
        <v>96086</v>
      </c>
      <c r="I26" s="67">
        <v>21601000</v>
      </c>
      <c r="J26" s="42">
        <f t="shared" si="2"/>
        <v>65.73150475930566</v>
      </c>
      <c r="K26" s="35">
        <f t="shared" si="3"/>
        <v>0.45812145506079605</v>
      </c>
      <c r="L26" s="88">
        <v>12755913</v>
      </c>
      <c r="M26" s="86">
        <v>96086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6956522</v>
      </c>
      <c r="D28" s="63">
        <v>5000000</v>
      </c>
      <c r="E28" s="64">
        <f t="shared" si="0"/>
        <v>-1956522</v>
      </c>
      <c r="F28" s="62">
        <v>6000000</v>
      </c>
      <c r="G28" s="63">
        <v>5243334</v>
      </c>
      <c r="H28" s="64">
        <f t="shared" si="1"/>
        <v>-756666</v>
      </c>
      <c r="I28" s="64">
        <v>8300500</v>
      </c>
      <c r="J28" s="29">
        <f t="shared" si="2"/>
        <v>-28.1250026953124</v>
      </c>
      <c r="K28" s="30">
        <f t="shared" si="3"/>
        <v>-12.6111</v>
      </c>
      <c r="L28" s="83">
        <v>12755913</v>
      </c>
      <c r="M28" s="84">
        <v>96086</v>
      </c>
      <c r="N28" s="31">
        <f t="shared" si="4"/>
        <v>-15.338157292229887</v>
      </c>
      <c r="O28" s="30">
        <f t="shared" si="5"/>
        <v>-787.4882917386508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</v>
      </c>
      <c r="D29" s="63">
        <v>1780000</v>
      </c>
      <c r="E29" s="64">
        <f t="shared" si="0"/>
        <v>780000</v>
      </c>
      <c r="F29" s="62">
        <v>7000000</v>
      </c>
      <c r="G29" s="63">
        <v>5000000</v>
      </c>
      <c r="H29" s="64">
        <f t="shared" si="1"/>
        <v>-2000000</v>
      </c>
      <c r="I29" s="64">
        <v>5000000</v>
      </c>
      <c r="J29" s="29">
        <f t="shared" si="2"/>
        <v>78</v>
      </c>
      <c r="K29" s="30">
        <f t="shared" si="3"/>
        <v>-28.57142857142857</v>
      </c>
      <c r="L29" s="83">
        <v>12755913</v>
      </c>
      <c r="M29" s="84">
        <v>96086</v>
      </c>
      <c r="N29" s="31">
        <f t="shared" si="4"/>
        <v>6.114811225194152</v>
      </c>
      <c r="O29" s="30">
        <f t="shared" si="5"/>
        <v>-2081.4686843036447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12755913</v>
      </c>
      <c r="M30" s="84">
        <v>96086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3224783</v>
      </c>
      <c r="D31" s="63">
        <v>3100000</v>
      </c>
      <c r="E31" s="64">
        <f t="shared" si="0"/>
        <v>-124783</v>
      </c>
      <c r="F31" s="62">
        <v>1973914</v>
      </c>
      <c r="G31" s="63">
        <v>0</v>
      </c>
      <c r="H31" s="64">
        <f t="shared" si="1"/>
        <v>-1973914</v>
      </c>
      <c r="I31" s="64">
        <v>0</v>
      </c>
      <c r="J31" s="29">
        <f t="shared" si="2"/>
        <v>-3.8695006764796265</v>
      </c>
      <c r="K31" s="30">
        <f t="shared" si="3"/>
        <v>-100</v>
      </c>
      <c r="L31" s="83">
        <v>12755913</v>
      </c>
      <c r="M31" s="84">
        <v>96086</v>
      </c>
      <c r="N31" s="31">
        <f t="shared" si="4"/>
        <v>-0.9782365245043612</v>
      </c>
      <c r="O31" s="30">
        <f t="shared" si="5"/>
        <v>-2054.3200882542724</v>
      </c>
      <c r="P31" s="5"/>
      <c r="Q31" s="32"/>
    </row>
    <row r="32" spans="1:17" ht="12.75">
      <c r="A32" s="6" t="s">
        <v>16</v>
      </c>
      <c r="B32" s="28" t="s">
        <v>39</v>
      </c>
      <c r="C32" s="62">
        <v>8224782</v>
      </c>
      <c r="D32" s="63">
        <v>22282000</v>
      </c>
      <c r="E32" s="64">
        <f t="shared" si="0"/>
        <v>14057218</v>
      </c>
      <c r="F32" s="62">
        <v>6000000</v>
      </c>
      <c r="G32" s="63">
        <v>10826666</v>
      </c>
      <c r="H32" s="64">
        <f t="shared" si="1"/>
        <v>4826666</v>
      </c>
      <c r="I32" s="64">
        <v>8300500</v>
      </c>
      <c r="J32" s="29">
        <f t="shared" si="2"/>
        <v>170.91295550447416</v>
      </c>
      <c r="K32" s="30">
        <f t="shared" si="3"/>
        <v>80.44443333333334</v>
      </c>
      <c r="L32" s="83">
        <v>12755913</v>
      </c>
      <c r="M32" s="84">
        <v>96086</v>
      </c>
      <c r="N32" s="31">
        <f t="shared" si="4"/>
        <v>110.20158259154009</v>
      </c>
      <c r="O32" s="30">
        <f t="shared" si="5"/>
        <v>5023.277064296568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19406087</v>
      </c>
      <c r="D33" s="81">
        <v>32162000</v>
      </c>
      <c r="E33" s="82">
        <f t="shared" si="0"/>
        <v>12755913</v>
      </c>
      <c r="F33" s="80">
        <v>20973914</v>
      </c>
      <c r="G33" s="81">
        <v>21070000</v>
      </c>
      <c r="H33" s="82">
        <f t="shared" si="1"/>
        <v>96086</v>
      </c>
      <c r="I33" s="82">
        <v>21601000</v>
      </c>
      <c r="J33" s="57">
        <f t="shared" si="2"/>
        <v>65.73150475930566</v>
      </c>
      <c r="K33" s="58">
        <f t="shared" si="3"/>
        <v>0.45812145506079605</v>
      </c>
      <c r="L33" s="95">
        <v>12755913</v>
      </c>
      <c r="M33" s="96">
        <v>96086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12301908</v>
      </c>
      <c r="D8" s="63">
        <v>12187775</v>
      </c>
      <c r="E8" s="64">
        <f>$D8-$C8</f>
        <v>-114133</v>
      </c>
      <c r="F8" s="62">
        <v>12867796</v>
      </c>
      <c r="G8" s="63">
        <v>12699662</v>
      </c>
      <c r="H8" s="64">
        <f>$G8-$F8</f>
        <v>-168134</v>
      </c>
      <c r="I8" s="64">
        <v>13258447</v>
      </c>
      <c r="J8" s="29">
        <f>IF(($C8=0),0,(($E8/$C8)*100))</f>
        <v>-0.9277666521323358</v>
      </c>
      <c r="K8" s="30">
        <f>IF(($F8=0),0,(($H8/$F8)*100))</f>
        <v>-1.3066262474164183</v>
      </c>
      <c r="L8" s="83">
        <v>2519710</v>
      </c>
      <c r="M8" s="84">
        <v>3151788</v>
      </c>
      <c r="N8" s="31">
        <f>IF(($L8=0),0,(($E8/$L8)*100))</f>
        <v>-4.529608566065142</v>
      </c>
      <c r="O8" s="30">
        <f>IF(($M8=0),0,(($H8/$M8)*100))</f>
        <v>-5.334559304115632</v>
      </c>
      <c r="P8" s="5"/>
      <c r="Q8" s="32"/>
    </row>
    <row r="9" spans="1:17" ht="12.75">
      <c r="A9" s="2" t="s">
        <v>16</v>
      </c>
      <c r="B9" s="28" t="s">
        <v>19</v>
      </c>
      <c r="C9" s="62">
        <v>19300834</v>
      </c>
      <c r="D9" s="63">
        <v>20252295</v>
      </c>
      <c r="E9" s="64">
        <f>$D9-$C9</f>
        <v>951461</v>
      </c>
      <c r="F9" s="62">
        <v>20188672</v>
      </c>
      <c r="G9" s="63">
        <v>22359580</v>
      </c>
      <c r="H9" s="64">
        <f>$G9-$F9</f>
        <v>2170908</v>
      </c>
      <c r="I9" s="64">
        <v>24761831</v>
      </c>
      <c r="J9" s="29">
        <f>IF(($C9=0),0,(($E9/$C9)*100))</f>
        <v>4.9296367193251855</v>
      </c>
      <c r="K9" s="30">
        <f>IF(($F9=0),0,(($H9/$F9)*100))</f>
        <v>10.75309955999087</v>
      </c>
      <c r="L9" s="83">
        <v>2519710</v>
      </c>
      <c r="M9" s="84">
        <v>3151788</v>
      </c>
      <c r="N9" s="31">
        <f>IF(($L9=0),0,(($E9/$L9)*100))</f>
        <v>37.760734370225144</v>
      </c>
      <c r="O9" s="30">
        <f>IF(($M9=0),0,(($H9/$M9)*100))</f>
        <v>68.87861747046439</v>
      </c>
      <c r="P9" s="5"/>
      <c r="Q9" s="32"/>
    </row>
    <row r="10" spans="1:17" ht="12.75">
      <c r="A10" s="2" t="s">
        <v>16</v>
      </c>
      <c r="B10" s="28" t="s">
        <v>20</v>
      </c>
      <c r="C10" s="62">
        <v>38170022</v>
      </c>
      <c r="D10" s="63">
        <v>39852404</v>
      </c>
      <c r="E10" s="64">
        <f aca="true" t="shared" si="0" ref="E10:E33">$D10-$C10</f>
        <v>1682382</v>
      </c>
      <c r="F10" s="62">
        <v>38984635</v>
      </c>
      <c r="G10" s="63">
        <v>40133649</v>
      </c>
      <c r="H10" s="64">
        <f aca="true" t="shared" si="1" ref="H10:H33">$G10-$F10</f>
        <v>1149014</v>
      </c>
      <c r="I10" s="64">
        <v>40016181</v>
      </c>
      <c r="J10" s="29">
        <f aca="true" t="shared" si="2" ref="J10:J33">IF(($C10=0),0,(($E10/$C10)*100))</f>
        <v>4.407600289043585</v>
      </c>
      <c r="K10" s="30">
        <f aca="true" t="shared" si="3" ref="K10:K33">IF(($F10=0),0,(($H10/$F10)*100))</f>
        <v>2.9473509242808094</v>
      </c>
      <c r="L10" s="83">
        <v>2519710</v>
      </c>
      <c r="M10" s="84">
        <v>3151788</v>
      </c>
      <c r="N10" s="31">
        <f aca="true" t="shared" si="4" ref="N10:N33">IF(($L10=0),0,(($E10/$L10)*100))</f>
        <v>66.76887419584</v>
      </c>
      <c r="O10" s="30">
        <f aca="true" t="shared" si="5" ref="O10:O33">IF(($M10=0),0,(($H10/$M10)*100))</f>
        <v>36.45594183365125</v>
      </c>
      <c r="P10" s="5"/>
      <c r="Q10" s="32"/>
    </row>
    <row r="11" spans="1:17" ht="16.5">
      <c r="A11" s="6" t="s">
        <v>16</v>
      </c>
      <c r="B11" s="33" t="s">
        <v>21</v>
      </c>
      <c r="C11" s="65">
        <v>69772764</v>
      </c>
      <c r="D11" s="66">
        <v>72292474</v>
      </c>
      <c r="E11" s="67">
        <f t="shared" si="0"/>
        <v>2519710</v>
      </c>
      <c r="F11" s="65">
        <v>72041103</v>
      </c>
      <c r="G11" s="66">
        <v>75192891</v>
      </c>
      <c r="H11" s="67">
        <f t="shared" si="1"/>
        <v>3151788</v>
      </c>
      <c r="I11" s="67">
        <v>78036459</v>
      </c>
      <c r="J11" s="34">
        <f t="shared" si="2"/>
        <v>3.6113088482491533</v>
      </c>
      <c r="K11" s="35">
        <f t="shared" si="3"/>
        <v>4.3749857633356894</v>
      </c>
      <c r="L11" s="85">
        <v>2519710</v>
      </c>
      <c r="M11" s="86">
        <v>3151788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27041262</v>
      </c>
      <c r="D13" s="63">
        <v>26978515</v>
      </c>
      <c r="E13" s="64">
        <f t="shared" si="0"/>
        <v>-62747</v>
      </c>
      <c r="F13" s="62">
        <v>28731348</v>
      </c>
      <c r="G13" s="63">
        <v>27653985</v>
      </c>
      <c r="H13" s="64">
        <f t="shared" si="1"/>
        <v>-1077363</v>
      </c>
      <c r="I13" s="64">
        <v>28352103</v>
      </c>
      <c r="J13" s="29">
        <f t="shared" si="2"/>
        <v>-0.23204168503674125</v>
      </c>
      <c r="K13" s="30">
        <f t="shared" si="3"/>
        <v>-3.7497822935422316</v>
      </c>
      <c r="L13" s="83">
        <v>6674526</v>
      </c>
      <c r="M13" s="84">
        <v>8338070</v>
      </c>
      <c r="N13" s="31">
        <f t="shared" si="4"/>
        <v>-0.9400967199768193</v>
      </c>
      <c r="O13" s="30">
        <f t="shared" si="5"/>
        <v>-12.921011696951453</v>
      </c>
      <c r="P13" s="5"/>
      <c r="Q13" s="32"/>
    </row>
    <row r="14" spans="1:17" ht="12.75">
      <c r="A14" s="2" t="s">
        <v>16</v>
      </c>
      <c r="B14" s="28" t="s">
        <v>24</v>
      </c>
      <c r="C14" s="62">
        <v>7157380</v>
      </c>
      <c r="D14" s="63">
        <v>12080923</v>
      </c>
      <c r="E14" s="64">
        <f t="shared" si="0"/>
        <v>4923543</v>
      </c>
      <c r="F14" s="62">
        <v>7486619</v>
      </c>
      <c r="G14" s="63">
        <v>12588321</v>
      </c>
      <c r="H14" s="64">
        <f t="shared" si="1"/>
        <v>5101702</v>
      </c>
      <c r="I14" s="64">
        <v>13142208</v>
      </c>
      <c r="J14" s="29">
        <f t="shared" si="2"/>
        <v>68.78973870326851</v>
      </c>
      <c r="K14" s="30">
        <f t="shared" si="3"/>
        <v>68.14427180012767</v>
      </c>
      <c r="L14" s="83">
        <v>6674526</v>
      </c>
      <c r="M14" s="84">
        <v>8338070</v>
      </c>
      <c r="N14" s="31">
        <f t="shared" si="4"/>
        <v>73.76618204798363</v>
      </c>
      <c r="O14" s="30">
        <f t="shared" si="5"/>
        <v>61.185646078768826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6674526</v>
      </c>
      <c r="M15" s="84">
        <v>8338070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12247205</v>
      </c>
      <c r="D16" s="63">
        <v>12036488</v>
      </c>
      <c r="E16" s="64">
        <f t="shared" si="0"/>
        <v>-210717</v>
      </c>
      <c r="F16" s="62">
        <v>13337206</v>
      </c>
      <c r="G16" s="63">
        <v>12542021</v>
      </c>
      <c r="H16" s="64">
        <f t="shared" si="1"/>
        <v>-795185</v>
      </c>
      <c r="I16" s="64">
        <v>13093869</v>
      </c>
      <c r="J16" s="29">
        <f t="shared" si="2"/>
        <v>-1.720531337558243</v>
      </c>
      <c r="K16" s="30">
        <f t="shared" si="3"/>
        <v>-5.9621557918502575</v>
      </c>
      <c r="L16" s="83">
        <v>6674526</v>
      </c>
      <c r="M16" s="84">
        <v>8338070</v>
      </c>
      <c r="N16" s="31">
        <f t="shared" si="4"/>
        <v>-3.157033173591653</v>
      </c>
      <c r="O16" s="30">
        <f t="shared" si="5"/>
        <v>-9.53679928328738</v>
      </c>
      <c r="P16" s="5"/>
      <c r="Q16" s="32"/>
    </row>
    <row r="17" spans="1:17" ht="12.75">
      <c r="A17" s="2" t="s">
        <v>16</v>
      </c>
      <c r="B17" s="28" t="s">
        <v>26</v>
      </c>
      <c r="C17" s="62">
        <v>30608498</v>
      </c>
      <c r="D17" s="63">
        <v>32632945</v>
      </c>
      <c r="E17" s="64">
        <f t="shared" si="0"/>
        <v>2024447</v>
      </c>
      <c r="F17" s="62">
        <v>30946520</v>
      </c>
      <c r="G17" s="63">
        <v>36055436</v>
      </c>
      <c r="H17" s="64">
        <f t="shared" si="1"/>
        <v>5108916</v>
      </c>
      <c r="I17" s="64">
        <v>40376399</v>
      </c>
      <c r="J17" s="41">
        <f t="shared" si="2"/>
        <v>6.6140030784914705</v>
      </c>
      <c r="K17" s="30">
        <f t="shared" si="3"/>
        <v>16.508854630504498</v>
      </c>
      <c r="L17" s="87">
        <v>6674526</v>
      </c>
      <c r="M17" s="84">
        <v>8338070</v>
      </c>
      <c r="N17" s="31">
        <f t="shared" si="4"/>
        <v>30.330947845584838</v>
      </c>
      <c r="O17" s="30">
        <f t="shared" si="5"/>
        <v>61.272164901470006</v>
      </c>
      <c r="P17" s="5"/>
      <c r="Q17" s="32"/>
    </row>
    <row r="18" spans="1:17" ht="16.5">
      <c r="A18" s="2" t="s">
        <v>16</v>
      </c>
      <c r="B18" s="33" t="s">
        <v>27</v>
      </c>
      <c r="C18" s="65">
        <v>77054345</v>
      </c>
      <c r="D18" s="66">
        <v>83728871</v>
      </c>
      <c r="E18" s="67">
        <f t="shared" si="0"/>
        <v>6674526</v>
      </c>
      <c r="F18" s="65">
        <v>80501693</v>
      </c>
      <c r="G18" s="66">
        <v>88839763</v>
      </c>
      <c r="H18" s="67">
        <f t="shared" si="1"/>
        <v>8338070</v>
      </c>
      <c r="I18" s="67">
        <v>94964579</v>
      </c>
      <c r="J18" s="42">
        <f t="shared" si="2"/>
        <v>8.662102052778465</v>
      </c>
      <c r="K18" s="35">
        <f t="shared" si="3"/>
        <v>10.357633099716299</v>
      </c>
      <c r="L18" s="88">
        <v>6674526</v>
      </c>
      <c r="M18" s="86">
        <v>8338070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-7281581</v>
      </c>
      <c r="D19" s="72">
        <v>-11436397</v>
      </c>
      <c r="E19" s="73">
        <f t="shared" si="0"/>
        <v>-4154816</v>
      </c>
      <c r="F19" s="74">
        <v>-8460590</v>
      </c>
      <c r="G19" s="75">
        <v>-13646872</v>
      </c>
      <c r="H19" s="76">
        <f t="shared" si="1"/>
        <v>-5186282</v>
      </c>
      <c r="I19" s="76">
        <v>-16928120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-288575</v>
      </c>
      <c r="M22" s="84">
        <v>-2192007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1000000</v>
      </c>
      <c r="D23" s="63">
        <v>775425</v>
      </c>
      <c r="E23" s="64">
        <f t="shared" si="0"/>
        <v>-224575</v>
      </c>
      <c r="F23" s="62">
        <v>2000000</v>
      </c>
      <c r="G23" s="63">
        <v>2807993</v>
      </c>
      <c r="H23" s="64">
        <f t="shared" si="1"/>
        <v>807993</v>
      </c>
      <c r="I23" s="64">
        <v>2843545</v>
      </c>
      <c r="J23" s="29">
        <f t="shared" si="2"/>
        <v>-22.4575</v>
      </c>
      <c r="K23" s="30">
        <f t="shared" si="3"/>
        <v>40.39965</v>
      </c>
      <c r="L23" s="83">
        <v>-288575</v>
      </c>
      <c r="M23" s="84">
        <v>-2192007</v>
      </c>
      <c r="N23" s="31">
        <f t="shared" si="4"/>
        <v>77.82205665771464</v>
      </c>
      <c r="O23" s="30">
        <f t="shared" si="5"/>
        <v>-36.86087681289339</v>
      </c>
      <c r="P23" s="5"/>
      <c r="Q23" s="32"/>
    </row>
    <row r="24" spans="1:17" ht="12.75">
      <c r="A24" s="6" t="s">
        <v>16</v>
      </c>
      <c r="B24" s="28" t="s">
        <v>32</v>
      </c>
      <c r="C24" s="62">
        <v>12772000</v>
      </c>
      <c r="D24" s="63">
        <v>12708000</v>
      </c>
      <c r="E24" s="64">
        <f t="shared" si="0"/>
        <v>-64000</v>
      </c>
      <c r="F24" s="62">
        <v>19945000</v>
      </c>
      <c r="G24" s="63">
        <v>16945000</v>
      </c>
      <c r="H24" s="64">
        <f t="shared" si="1"/>
        <v>-3000000</v>
      </c>
      <c r="I24" s="64">
        <v>16627000</v>
      </c>
      <c r="J24" s="29">
        <f t="shared" si="2"/>
        <v>-0.5010961478233636</v>
      </c>
      <c r="K24" s="30">
        <f t="shared" si="3"/>
        <v>-15.04136375031336</v>
      </c>
      <c r="L24" s="83">
        <v>-288575</v>
      </c>
      <c r="M24" s="84">
        <v>-2192007</v>
      </c>
      <c r="N24" s="31">
        <f t="shared" si="4"/>
        <v>22.177943342285367</v>
      </c>
      <c r="O24" s="30">
        <f t="shared" si="5"/>
        <v>136.8608768128934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-288575</v>
      </c>
      <c r="M25" s="84">
        <v>-2192007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13772000</v>
      </c>
      <c r="D26" s="66">
        <v>13483425</v>
      </c>
      <c r="E26" s="67">
        <f t="shared" si="0"/>
        <v>-288575</v>
      </c>
      <c r="F26" s="65">
        <v>21945000</v>
      </c>
      <c r="G26" s="66">
        <v>19752993</v>
      </c>
      <c r="H26" s="67">
        <f t="shared" si="1"/>
        <v>-2192007</v>
      </c>
      <c r="I26" s="67">
        <v>19470545</v>
      </c>
      <c r="J26" s="42">
        <f t="shared" si="2"/>
        <v>-2.0953746732500727</v>
      </c>
      <c r="K26" s="35">
        <f t="shared" si="3"/>
        <v>-9.988639781271361</v>
      </c>
      <c r="L26" s="88">
        <v>-288575</v>
      </c>
      <c r="M26" s="86">
        <v>-2192007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0</v>
      </c>
      <c r="D28" s="63">
        <v>310170</v>
      </c>
      <c r="E28" s="64">
        <f t="shared" si="0"/>
        <v>310170</v>
      </c>
      <c r="F28" s="62">
        <v>0</v>
      </c>
      <c r="G28" s="63">
        <v>323197</v>
      </c>
      <c r="H28" s="64">
        <f t="shared" si="1"/>
        <v>323197</v>
      </c>
      <c r="I28" s="64">
        <v>337418</v>
      </c>
      <c r="J28" s="29">
        <f t="shared" si="2"/>
        <v>0</v>
      </c>
      <c r="K28" s="30">
        <f t="shared" si="3"/>
        <v>0</v>
      </c>
      <c r="L28" s="83">
        <v>-288575</v>
      </c>
      <c r="M28" s="84">
        <v>-2192007</v>
      </c>
      <c r="N28" s="31">
        <f t="shared" si="4"/>
        <v>-107.4833232261977</v>
      </c>
      <c r="O28" s="30">
        <f t="shared" si="5"/>
        <v>-14.7443416010989</v>
      </c>
      <c r="P28" s="5"/>
      <c r="Q28" s="32"/>
    </row>
    <row r="29" spans="1:17" ht="12.75">
      <c r="A29" s="6" t="s">
        <v>16</v>
      </c>
      <c r="B29" s="28" t="s">
        <v>36</v>
      </c>
      <c r="C29" s="62">
        <v>1000000</v>
      </c>
      <c r="D29" s="63">
        <v>465255</v>
      </c>
      <c r="E29" s="64">
        <f t="shared" si="0"/>
        <v>-534745</v>
      </c>
      <c r="F29" s="62">
        <v>2000000</v>
      </c>
      <c r="G29" s="63">
        <v>2484796</v>
      </c>
      <c r="H29" s="64">
        <f t="shared" si="1"/>
        <v>484796</v>
      </c>
      <c r="I29" s="64">
        <v>2506127</v>
      </c>
      <c r="J29" s="29">
        <f t="shared" si="2"/>
        <v>-53.474500000000006</v>
      </c>
      <c r="K29" s="30">
        <f t="shared" si="3"/>
        <v>24.2398</v>
      </c>
      <c r="L29" s="83">
        <v>-288575</v>
      </c>
      <c r="M29" s="84">
        <v>-2192007</v>
      </c>
      <c r="N29" s="31">
        <f t="shared" si="4"/>
        <v>185.30537988391234</v>
      </c>
      <c r="O29" s="30">
        <f t="shared" si="5"/>
        <v>-22.11653521179449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-288575</v>
      </c>
      <c r="M30" s="84">
        <v>-2192007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7772000</v>
      </c>
      <c r="D31" s="63">
        <v>7708000</v>
      </c>
      <c r="E31" s="64">
        <f t="shared" si="0"/>
        <v>-64000</v>
      </c>
      <c r="F31" s="62">
        <v>7945000</v>
      </c>
      <c r="G31" s="63">
        <v>7945000</v>
      </c>
      <c r="H31" s="64">
        <f t="shared" si="1"/>
        <v>0</v>
      </c>
      <c r="I31" s="64">
        <v>8087000</v>
      </c>
      <c r="J31" s="29">
        <f t="shared" si="2"/>
        <v>-0.8234688625836336</v>
      </c>
      <c r="K31" s="30">
        <f t="shared" si="3"/>
        <v>0</v>
      </c>
      <c r="L31" s="83">
        <v>-288575</v>
      </c>
      <c r="M31" s="84">
        <v>-2192007</v>
      </c>
      <c r="N31" s="31">
        <f t="shared" si="4"/>
        <v>22.177943342285367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5000000</v>
      </c>
      <c r="D32" s="63">
        <v>5000000</v>
      </c>
      <c r="E32" s="64">
        <f t="shared" si="0"/>
        <v>0</v>
      </c>
      <c r="F32" s="62">
        <v>12000000</v>
      </c>
      <c r="G32" s="63">
        <v>9000000</v>
      </c>
      <c r="H32" s="64">
        <f t="shared" si="1"/>
        <v>-3000000</v>
      </c>
      <c r="I32" s="64">
        <v>8540000</v>
      </c>
      <c r="J32" s="29">
        <f t="shared" si="2"/>
        <v>0</v>
      </c>
      <c r="K32" s="30">
        <f t="shared" si="3"/>
        <v>-25</v>
      </c>
      <c r="L32" s="83">
        <v>-288575</v>
      </c>
      <c r="M32" s="84">
        <v>-2192007</v>
      </c>
      <c r="N32" s="31">
        <f t="shared" si="4"/>
        <v>0</v>
      </c>
      <c r="O32" s="30">
        <f t="shared" si="5"/>
        <v>136.8608768128934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13772000</v>
      </c>
      <c r="D33" s="81">
        <v>13483425</v>
      </c>
      <c r="E33" s="82">
        <f t="shared" si="0"/>
        <v>-288575</v>
      </c>
      <c r="F33" s="80">
        <v>21945000</v>
      </c>
      <c r="G33" s="81">
        <v>19752993</v>
      </c>
      <c r="H33" s="82">
        <f t="shared" si="1"/>
        <v>-2192007</v>
      </c>
      <c r="I33" s="82">
        <v>19470545</v>
      </c>
      <c r="J33" s="57">
        <f t="shared" si="2"/>
        <v>-2.0953746732500727</v>
      </c>
      <c r="K33" s="58">
        <f t="shared" si="3"/>
        <v>-9.988639781271361</v>
      </c>
      <c r="L33" s="95">
        <v>-288575</v>
      </c>
      <c r="M33" s="96">
        <v>-2192007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16225195</v>
      </c>
      <c r="D8" s="63">
        <v>16829931</v>
      </c>
      <c r="E8" s="64">
        <f>$D8-$C8</f>
        <v>604736</v>
      </c>
      <c r="F8" s="62">
        <v>16971554</v>
      </c>
      <c r="G8" s="63">
        <v>17536788</v>
      </c>
      <c r="H8" s="64">
        <f>$G8-$F8</f>
        <v>565234</v>
      </c>
      <c r="I8" s="64">
        <v>18273334</v>
      </c>
      <c r="J8" s="29">
        <f>IF(($C8=0),0,(($E8/$C8)*100))</f>
        <v>3.727141646063422</v>
      </c>
      <c r="K8" s="30">
        <f>IF(($F8=0),0,(($H8/$F8)*100))</f>
        <v>3.3304787528590487</v>
      </c>
      <c r="L8" s="83">
        <v>5216439</v>
      </c>
      <c r="M8" s="84">
        <v>-5183603</v>
      </c>
      <c r="N8" s="31">
        <f>IF(($L8=0),0,(($E8/$L8)*100))</f>
        <v>11.592889325457463</v>
      </c>
      <c r="O8" s="30">
        <f>IF(($M8=0),0,(($H8/$M8)*100))</f>
        <v>-10.904268710393138</v>
      </c>
      <c r="P8" s="5"/>
      <c r="Q8" s="32"/>
    </row>
    <row r="9" spans="1:17" ht="12.75">
      <c r="A9" s="2" t="s">
        <v>16</v>
      </c>
      <c r="B9" s="28" t="s">
        <v>19</v>
      </c>
      <c r="C9" s="62">
        <v>59400697</v>
      </c>
      <c r="D9" s="63">
        <v>66601621</v>
      </c>
      <c r="E9" s="64">
        <f>$D9-$C9</f>
        <v>7200924</v>
      </c>
      <c r="F9" s="62">
        <v>62133137</v>
      </c>
      <c r="G9" s="63">
        <v>60404867</v>
      </c>
      <c r="H9" s="64">
        <f>$G9-$F9</f>
        <v>-1728270</v>
      </c>
      <c r="I9" s="64">
        <v>60404867</v>
      </c>
      <c r="J9" s="29">
        <f>IF(($C9=0),0,(($E9/$C9)*100))</f>
        <v>12.12262542979925</v>
      </c>
      <c r="K9" s="30">
        <f>IF(($F9=0),0,(($H9/$F9)*100))</f>
        <v>-2.7815592185535394</v>
      </c>
      <c r="L9" s="83">
        <v>5216439</v>
      </c>
      <c r="M9" s="84">
        <v>-5183603</v>
      </c>
      <c r="N9" s="31">
        <f>IF(($L9=0),0,(($E9/$L9)*100))</f>
        <v>138.04290628146902</v>
      </c>
      <c r="O9" s="30">
        <f>IF(($M9=0),0,(($H9/$M9)*100))</f>
        <v>33.34109498740548</v>
      </c>
      <c r="P9" s="5"/>
      <c r="Q9" s="32"/>
    </row>
    <row r="10" spans="1:17" ht="12.75">
      <c r="A10" s="2" t="s">
        <v>16</v>
      </c>
      <c r="B10" s="28" t="s">
        <v>20</v>
      </c>
      <c r="C10" s="62">
        <v>37714837</v>
      </c>
      <c r="D10" s="63">
        <v>35125616</v>
      </c>
      <c r="E10" s="64">
        <f aca="true" t="shared" si="0" ref="E10:E33">$D10-$C10</f>
        <v>-2589221</v>
      </c>
      <c r="F10" s="62">
        <v>40691183</v>
      </c>
      <c r="G10" s="63">
        <v>36670616</v>
      </c>
      <c r="H10" s="64">
        <f aca="true" t="shared" si="1" ref="H10:H33">$G10-$F10</f>
        <v>-4020567</v>
      </c>
      <c r="I10" s="64">
        <v>36609616</v>
      </c>
      <c r="J10" s="29">
        <f aca="true" t="shared" si="2" ref="J10:J33">IF(($C10=0),0,(($E10/$C10)*100))</f>
        <v>-6.8652583597272345</v>
      </c>
      <c r="K10" s="30">
        <f aca="true" t="shared" si="3" ref="K10:K33">IF(($F10=0),0,(($H10/$F10)*100))</f>
        <v>-9.880683488607348</v>
      </c>
      <c r="L10" s="83">
        <v>5216439</v>
      </c>
      <c r="M10" s="84">
        <v>-5183603</v>
      </c>
      <c r="N10" s="31">
        <f aca="true" t="shared" si="4" ref="N10:N33">IF(($L10=0),0,(($E10/$L10)*100))</f>
        <v>-49.635795606926486</v>
      </c>
      <c r="O10" s="30">
        <f aca="true" t="shared" si="5" ref="O10:O33">IF(($M10=0),0,(($H10/$M10)*100))</f>
        <v>77.56317372298766</v>
      </c>
      <c r="P10" s="5"/>
      <c r="Q10" s="32"/>
    </row>
    <row r="11" spans="1:17" ht="16.5">
      <c r="A11" s="6" t="s">
        <v>16</v>
      </c>
      <c r="B11" s="33" t="s">
        <v>21</v>
      </c>
      <c r="C11" s="65">
        <v>113340729</v>
      </c>
      <c r="D11" s="66">
        <v>118557168</v>
      </c>
      <c r="E11" s="67">
        <f t="shared" si="0"/>
        <v>5216439</v>
      </c>
      <c r="F11" s="65">
        <v>119795874</v>
      </c>
      <c r="G11" s="66">
        <v>114612271</v>
      </c>
      <c r="H11" s="67">
        <f t="shared" si="1"/>
        <v>-5183603</v>
      </c>
      <c r="I11" s="67">
        <v>115287817</v>
      </c>
      <c r="J11" s="34">
        <f t="shared" si="2"/>
        <v>4.6024399578372215</v>
      </c>
      <c r="K11" s="35">
        <f t="shared" si="3"/>
        <v>-4.32702966047061</v>
      </c>
      <c r="L11" s="85">
        <v>5216439</v>
      </c>
      <c r="M11" s="86">
        <v>-5183603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45562551</v>
      </c>
      <c r="D13" s="63">
        <v>45138982</v>
      </c>
      <c r="E13" s="64">
        <f t="shared" si="0"/>
        <v>-423569</v>
      </c>
      <c r="F13" s="62">
        <v>48374696</v>
      </c>
      <c r="G13" s="63">
        <v>49059866</v>
      </c>
      <c r="H13" s="64">
        <f t="shared" si="1"/>
        <v>685170</v>
      </c>
      <c r="I13" s="64">
        <v>53321344</v>
      </c>
      <c r="J13" s="29">
        <f t="shared" si="2"/>
        <v>-0.9296428551597121</v>
      </c>
      <c r="K13" s="30">
        <f t="shared" si="3"/>
        <v>1.4163809938981322</v>
      </c>
      <c r="L13" s="83">
        <v>-11308615</v>
      </c>
      <c r="M13" s="84">
        <v>-15153367</v>
      </c>
      <c r="N13" s="31">
        <f t="shared" si="4"/>
        <v>3.7455426681339845</v>
      </c>
      <c r="O13" s="30">
        <f t="shared" si="5"/>
        <v>-4.5215693647491015</v>
      </c>
      <c r="P13" s="5"/>
      <c r="Q13" s="32"/>
    </row>
    <row r="14" spans="1:17" ht="12.75">
      <c r="A14" s="2" t="s">
        <v>16</v>
      </c>
      <c r="B14" s="28" t="s">
        <v>24</v>
      </c>
      <c r="C14" s="62">
        <v>11456069</v>
      </c>
      <c r="D14" s="63">
        <v>10903660</v>
      </c>
      <c r="E14" s="64">
        <f t="shared" si="0"/>
        <v>-552409</v>
      </c>
      <c r="F14" s="62">
        <v>11983051</v>
      </c>
      <c r="G14" s="63">
        <v>10903660</v>
      </c>
      <c r="H14" s="64">
        <f t="shared" si="1"/>
        <v>-1079391</v>
      </c>
      <c r="I14" s="64">
        <v>10903660</v>
      </c>
      <c r="J14" s="29">
        <f t="shared" si="2"/>
        <v>-4.821976892771858</v>
      </c>
      <c r="K14" s="30">
        <f t="shared" si="3"/>
        <v>-9.007647551529239</v>
      </c>
      <c r="L14" s="83">
        <v>-11308615</v>
      </c>
      <c r="M14" s="84">
        <v>-15153367</v>
      </c>
      <c r="N14" s="31">
        <f t="shared" si="4"/>
        <v>4.884851062663288</v>
      </c>
      <c r="O14" s="30">
        <f t="shared" si="5"/>
        <v>7.123109999249672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-11308615</v>
      </c>
      <c r="M15" s="84">
        <v>-15153367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28778047</v>
      </c>
      <c r="D16" s="63">
        <v>22894583</v>
      </c>
      <c r="E16" s="64">
        <f t="shared" si="0"/>
        <v>-5883464</v>
      </c>
      <c r="F16" s="62">
        <v>31339293</v>
      </c>
      <c r="G16" s="63">
        <v>23810366</v>
      </c>
      <c r="H16" s="64">
        <f t="shared" si="1"/>
        <v>-7528927</v>
      </c>
      <c r="I16" s="64">
        <v>24762781</v>
      </c>
      <c r="J16" s="29">
        <f t="shared" si="2"/>
        <v>-20.444278237505138</v>
      </c>
      <c r="K16" s="30">
        <f t="shared" si="3"/>
        <v>-24.0239210246383</v>
      </c>
      <c r="L16" s="83">
        <v>-11308615</v>
      </c>
      <c r="M16" s="84">
        <v>-15153367</v>
      </c>
      <c r="N16" s="31">
        <f t="shared" si="4"/>
        <v>52.02638873106918</v>
      </c>
      <c r="O16" s="30">
        <f t="shared" si="5"/>
        <v>49.684845618798775</v>
      </c>
      <c r="P16" s="5"/>
      <c r="Q16" s="32"/>
    </row>
    <row r="17" spans="1:17" ht="12.75">
      <c r="A17" s="2" t="s">
        <v>16</v>
      </c>
      <c r="B17" s="28" t="s">
        <v>26</v>
      </c>
      <c r="C17" s="62">
        <v>43697941</v>
      </c>
      <c r="D17" s="63">
        <v>39248768</v>
      </c>
      <c r="E17" s="64">
        <f t="shared" si="0"/>
        <v>-4449173</v>
      </c>
      <c r="F17" s="62">
        <v>45797413</v>
      </c>
      <c r="G17" s="63">
        <v>38567194</v>
      </c>
      <c r="H17" s="64">
        <f t="shared" si="1"/>
        <v>-7230219</v>
      </c>
      <c r="I17" s="64">
        <v>38706342</v>
      </c>
      <c r="J17" s="41">
        <f t="shared" si="2"/>
        <v>-10.181653639012419</v>
      </c>
      <c r="K17" s="30">
        <f t="shared" si="3"/>
        <v>-15.787396113400554</v>
      </c>
      <c r="L17" s="87">
        <v>-11308615</v>
      </c>
      <c r="M17" s="84">
        <v>-15153367</v>
      </c>
      <c r="N17" s="31">
        <f t="shared" si="4"/>
        <v>39.34321753813354</v>
      </c>
      <c r="O17" s="30">
        <f t="shared" si="5"/>
        <v>47.71361374670065</v>
      </c>
      <c r="P17" s="5"/>
      <c r="Q17" s="32"/>
    </row>
    <row r="18" spans="1:17" ht="16.5">
      <c r="A18" s="2" t="s">
        <v>16</v>
      </c>
      <c r="B18" s="33" t="s">
        <v>27</v>
      </c>
      <c r="C18" s="65">
        <v>129494608</v>
      </c>
      <c r="D18" s="66">
        <v>118185993</v>
      </c>
      <c r="E18" s="67">
        <f t="shared" si="0"/>
        <v>-11308615</v>
      </c>
      <c r="F18" s="65">
        <v>137494453</v>
      </c>
      <c r="G18" s="66">
        <v>122341086</v>
      </c>
      <c r="H18" s="67">
        <f t="shared" si="1"/>
        <v>-15153367</v>
      </c>
      <c r="I18" s="67">
        <v>127694127</v>
      </c>
      <c r="J18" s="42">
        <f t="shared" si="2"/>
        <v>-8.73288484722082</v>
      </c>
      <c r="K18" s="35">
        <f t="shared" si="3"/>
        <v>-11.021075155664644</v>
      </c>
      <c r="L18" s="88">
        <v>-11308615</v>
      </c>
      <c r="M18" s="86">
        <v>-15153367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-16153879</v>
      </c>
      <c r="D19" s="72">
        <v>371175</v>
      </c>
      <c r="E19" s="73">
        <f t="shared" si="0"/>
        <v>16525054</v>
      </c>
      <c r="F19" s="74">
        <v>-17698579</v>
      </c>
      <c r="G19" s="75">
        <v>-7728815</v>
      </c>
      <c r="H19" s="76">
        <f t="shared" si="1"/>
        <v>9969764</v>
      </c>
      <c r="I19" s="76">
        <v>-12406310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-4967000</v>
      </c>
      <c r="M22" s="84">
        <v>-16460000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2150000</v>
      </c>
      <c r="E23" s="64">
        <f t="shared" si="0"/>
        <v>2150000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-4967000</v>
      </c>
      <c r="M23" s="84">
        <v>-16460000</v>
      </c>
      <c r="N23" s="31">
        <f t="shared" si="4"/>
        <v>-43.28568552446145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30168000</v>
      </c>
      <c r="D24" s="63">
        <v>23051000</v>
      </c>
      <c r="E24" s="64">
        <f t="shared" si="0"/>
        <v>-7117000</v>
      </c>
      <c r="F24" s="62">
        <v>41953000</v>
      </c>
      <c r="G24" s="63">
        <v>25493000</v>
      </c>
      <c r="H24" s="64">
        <f t="shared" si="1"/>
        <v>-16460000</v>
      </c>
      <c r="I24" s="64">
        <v>24431000</v>
      </c>
      <c r="J24" s="29">
        <f t="shared" si="2"/>
        <v>-23.591222487403872</v>
      </c>
      <c r="K24" s="30">
        <f t="shared" si="3"/>
        <v>-39.23438133149</v>
      </c>
      <c r="L24" s="83">
        <v>-4967000</v>
      </c>
      <c r="M24" s="84">
        <v>-16460000</v>
      </c>
      <c r="N24" s="31">
        <f t="shared" si="4"/>
        <v>143.28568552446143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-4967000</v>
      </c>
      <c r="M25" s="84">
        <v>-16460000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30168000</v>
      </c>
      <c r="D26" s="66">
        <v>25201000</v>
      </c>
      <c r="E26" s="67">
        <f t="shared" si="0"/>
        <v>-4967000</v>
      </c>
      <c r="F26" s="65">
        <v>41953000</v>
      </c>
      <c r="G26" s="66">
        <v>25493000</v>
      </c>
      <c r="H26" s="67">
        <f t="shared" si="1"/>
        <v>-16460000</v>
      </c>
      <c r="I26" s="67">
        <v>24431000</v>
      </c>
      <c r="J26" s="42">
        <f t="shared" si="2"/>
        <v>-16.464465658976398</v>
      </c>
      <c r="K26" s="35">
        <f t="shared" si="3"/>
        <v>-39.23438133149</v>
      </c>
      <c r="L26" s="88">
        <v>-4967000</v>
      </c>
      <c r="M26" s="86">
        <v>-16460000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15000000</v>
      </c>
      <c r="D28" s="63">
        <v>13000000</v>
      </c>
      <c r="E28" s="64">
        <f t="shared" si="0"/>
        <v>-2000000</v>
      </c>
      <c r="F28" s="62">
        <v>15000000</v>
      </c>
      <c r="G28" s="63">
        <v>13000000</v>
      </c>
      <c r="H28" s="64">
        <f t="shared" si="1"/>
        <v>-2000000</v>
      </c>
      <c r="I28" s="64">
        <v>11675000</v>
      </c>
      <c r="J28" s="29">
        <f t="shared" si="2"/>
        <v>-13.333333333333334</v>
      </c>
      <c r="K28" s="30">
        <f t="shared" si="3"/>
        <v>-13.333333333333334</v>
      </c>
      <c r="L28" s="83">
        <v>-4967000</v>
      </c>
      <c r="M28" s="84">
        <v>-16460000</v>
      </c>
      <c r="N28" s="31">
        <f t="shared" si="4"/>
        <v>40.265753976243204</v>
      </c>
      <c r="O28" s="30">
        <f t="shared" si="5"/>
        <v>12.15066828675577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5000000</v>
      </c>
      <c r="D29" s="63">
        <v>0</v>
      </c>
      <c r="E29" s="64">
        <f t="shared" si="0"/>
        <v>-5000000</v>
      </c>
      <c r="F29" s="62">
        <v>6000000</v>
      </c>
      <c r="G29" s="63">
        <v>2000000</v>
      </c>
      <c r="H29" s="64">
        <f t="shared" si="1"/>
        <v>-4000000</v>
      </c>
      <c r="I29" s="64">
        <v>2000000</v>
      </c>
      <c r="J29" s="29">
        <f t="shared" si="2"/>
        <v>-100</v>
      </c>
      <c r="K29" s="30">
        <f t="shared" si="3"/>
        <v>-66.66666666666666</v>
      </c>
      <c r="L29" s="83">
        <v>-4967000</v>
      </c>
      <c r="M29" s="84">
        <v>-16460000</v>
      </c>
      <c r="N29" s="31">
        <f t="shared" si="4"/>
        <v>100.66438494060802</v>
      </c>
      <c r="O29" s="30">
        <f t="shared" si="5"/>
        <v>24.30133657351154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-4967000</v>
      </c>
      <c r="M30" s="84">
        <v>-16460000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10168000</v>
      </c>
      <c r="D31" s="63">
        <v>10051000</v>
      </c>
      <c r="E31" s="64">
        <f t="shared" si="0"/>
        <v>-117000</v>
      </c>
      <c r="F31" s="62">
        <v>10493000</v>
      </c>
      <c r="G31" s="63">
        <v>10493000</v>
      </c>
      <c r="H31" s="64">
        <f t="shared" si="1"/>
        <v>0</v>
      </c>
      <c r="I31" s="64">
        <v>10756000</v>
      </c>
      <c r="J31" s="29">
        <f t="shared" si="2"/>
        <v>-1.1506687647521636</v>
      </c>
      <c r="K31" s="30">
        <f t="shared" si="3"/>
        <v>0</v>
      </c>
      <c r="L31" s="83">
        <v>-4967000</v>
      </c>
      <c r="M31" s="84">
        <v>-16460000</v>
      </c>
      <c r="N31" s="31">
        <f t="shared" si="4"/>
        <v>2.3555466076102274</v>
      </c>
      <c r="O31" s="30">
        <f t="shared" si="5"/>
        <v>0</v>
      </c>
      <c r="P31" s="5"/>
      <c r="Q31" s="32"/>
    </row>
    <row r="32" spans="1:17" ht="12.75">
      <c r="A32" s="6" t="s">
        <v>16</v>
      </c>
      <c r="B32" s="28" t="s">
        <v>39</v>
      </c>
      <c r="C32" s="62">
        <v>0</v>
      </c>
      <c r="D32" s="63">
        <v>2150000</v>
      </c>
      <c r="E32" s="64">
        <f t="shared" si="0"/>
        <v>2150000</v>
      </c>
      <c r="F32" s="62">
        <v>10460000</v>
      </c>
      <c r="G32" s="63">
        <v>0</v>
      </c>
      <c r="H32" s="64">
        <f t="shared" si="1"/>
        <v>-10460000</v>
      </c>
      <c r="I32" s="64">
        <v>0</v>
      </c>
      <c r="J32" s="29">
        <f t="shared" si="2"/>
        <v>0</v>
      </c>
      <c r="K32" s="30">
        <f t="shared" si="3"/>
        <v>-100</v>
      </c>
      <c r="L32" s="83">
        <v>-4967000</v>
      </c>
      <c r="M32" s="84">
        <v>-16460000</v>
      </c>
      <c r="N32" s="31">
        <f t="shared" si="4"/>
        <v>-43.28568552446145</v>
      </c>
      <c r="O32" s="30">
        <f t="shared" si="5"/>
        <v>63.547995139732684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30168000</v>
      </c>
      <c r="D33" s="81">
        <v>25201000</v>
      </c>
      <c r="E33" s="82">
        <f t="shared" si="0"/>
        <v>-4967000</v>
      </c>
      <c r="F33" s="80">
        <v>41953000</v>
      </c>
      <c r="G33" s="81">
        <v>25493000</v>
      </c>
      <c r="H33" s="82">
        <f t="shared" si="1"/>
        <v>-16460000</v>
      </c>
      <c r="I33" s="82">
        <v>24431000</v>
      </c>
      <c r="J33" s="57">
        <f t="shared" si="2"/>
        <v>-16.464465658976398</v>
      </c>
      <c r="K33" s="58">
        <f t="shared" si="3"/>
        <v>-39.23438133149</v>
      </c>
      <c r="L33" s="95">
        <v>-4967000</v>
      </c>
      <c r="M33" s="96">
        <v>-16460000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2021-09-23T12:18:23Z</dcterms:created>
  <dcterms:modified xsi:type="dcterms:W3CDTF">2021-09-23T12:31:56Z</dcterms:modified>
  <cp:category/>
  <cp:version/>
  <cp:contentType/>
  <cp:contentStatus/>
</cp:coreProperties>
</file>